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C:\Users\alexp\Downloads\"/>
    </mc:Choice>
  </mc:AlternateContent>
  <xr:revisionPtr revIDLastSave="0" documentId="13_ncr:1_{23007C34-A824-4C82-B19E-F83A6ED8D9B4}" xr6:coauthVersionLast="37" xr6:coauthVersionMax="37" xr10:uidLastSave="{00000000-0000-0000-0000-000000000000}"/>
  <workbookProtection workbookAlgorithmName="SHA-512" workbookHashValue="OjnHgWAfndg0XSYAGMgeMrtrjSBP1viF3GORqXWQdTRHuDFvRD0OQOnmj/buZ9HYDYsqbqoH4wix8F2ZHirigA==" workbookSaltValue="TmW4+ewrwzf90udVn4NOXQ==" workbookSpinCount="100000" lockStructure="1"/>
  <bookViews>
    <workbookView xWindow="480" yWindow="4050" windowWidth="15600" windowHeight="6030" tabRatio="361" xr2:uid="{00000000-000D-0000-FFFF-FFFF00000000}"/>
  </bookViews>
  <sheets>
    <sheet name="EB 01-B1" sheetId="6" r:id="rId1"/>
    <sheet name="EB 01-A2 BECADOS" sheetId="5" r:id="rId2"/>
    <sheet name="EB 05" sheetId="3" r:id="rId3"/>
  </sheets>
  <definedNames>
    <definedName name="_xlnm.Print_Area" localSheetId="1">'EB 01-A2 BECADOS'!$A$1:$BR$96</definedName>
    <definedName name="_xlnm.Print_Area" localSheetId="0">'EB 01-B1'!$A$1:$Z$96</definedName>
    <definedName name="_xlnm.Print_Area" localSheetId="2">'EB 05'!$A$1:$BR$101</definedName>
  </definedNames>
  <calcPr calcId="162913"/>
  <customWorkbookViews>
    <customWorkbookView name="cecytez - Vista personalizada" guid="{B27D7558-304F-4BAC-BA06-5DD2D43B43BC}" mergeInterval="0" personalView="1" maximized="1" windowWidth="1020" windowHeight="503" tabRatio="361" activeSheetId="1"/>
  </customWorkbookViews>
</workbook>
</file>

<file path=xl/calcChain.xml><?xml version="1.0" encoding="utf-8"?>
<calcChain xmlns="http://schemas.openxmlformats.org/spreadsheetml/2006/main">
  <c r="BH62" i="3" l="1"/>
  <c r="Y21" i="6" l="1"/>
  <c r="Y17" i="6"/>
  <c r="X88" i="6"/>
  <c r="AJ79" i="6" l="1"/>
  <c r="AJ78" i="6"/>
  <c r="AI88" i="6"/>
  <c r="AJ14" i="6"/>
  <c r="AJ15" i="6"/>
  <c r="AJ16" i="6"/>
  <c r="AJ17" i="6"/>
  <c r="AJ19" i="6"/>
  <c r="AJ20" i="6"/>
  <c r="AJ21" i="6"/>
  <c r="AJ23" i="6"/>
  <c r="AJ24" i="6"/>
  <c r="AJ26" i="6"/>
  <c r="AJ27" i="6"/>
  <c r="AJ29" i="6"/>
  <c r="AJ30" i="6"/>
  <c r="AJ31" i="6"/>
  <c r="AJ33" i="6"/>
  <c r="AJ34" i="6"/>
  <c r="AJ36" i="6"/>
  <c r="AJ37" i="6"/>
  <c r="AJ39" i="6"/>
  <c r="AJ40" i="6"/>
  <c r="AJ42" i="6"/>
  <c r="AJ44" i="6"/>
  <c r="AJ45" i="6"/>
  <c r="AJ46" i="6"/>
  <c r="AJ47" i="6"/>
  <c r="AJ48" i="6"/>
  <c r="AJ49" i="6"/>
  <c r="AJ50" i="6"/>
  <c r="AJ51" i="6"/>
  <c r="AJ52" i="6"/>
  <c r="AJ53" i="6"/>
  <c r="AJ54" i="6"/>
  <c r="AJ55" i="6"/>
  <c r="AJ56" i="6"/>
  <c r="AJ57" i="6"/>
  <c r="AJ58" i="6"/>
  <c r="AJ59" i="6"/>
  <c r="AJ60" i="6"/>
  <c r="AJ61" i="6"/>
  <c r="AJ62" i="6"/>
  <c r="AJ63" i="6"/>
  <c r="AJ64" i="6"/>
  <c r="AJ65" i="6"/>
  <c r="AJ66" i="6"/>
  <c r="AJ67" i="6"/>
  <c r="AJ68" i="6"/>
  <c r="AJ69" i="6"/>
  <c r="AJ70" i="6"/>
  <c r="AJ71" i="6"/>
  <c r="AJ72" i="6"/>
  <c r="AJ73" i="6"/>
  <c r="AJ74" i="6"/>
  <c r="AJ75" i="6"/>
  <c r="AJ76" i="6"/>
  <c r="AJ77" i="6"/>
  <c r="AJ80" i="6"/>
  <c r="AJ81" i="6"/>
  <c r="AJ82" i="6"/>
  <c r="AJ83" i="6"/>
  <c r="AJ84" i="6"/>
  <c r="AJ85" i="6"/>
  <c r="AJ86" i="6"/>
  <c r="AJ87" i="6"/>
  <c r="AK87" i="6" l="1"/>
  <c r="J45" i="6"/>
  <c r="BB47" i="3"/>
  <c r="AT47" i="3"/>
  <c r="AM47" i="3" s="1"/>
  <c r="V47" i="3"/>
  <c r="AT74" i="3"/>
  <c r="AM74" i="3" s="1"/>
  <c r="AD58" i="3"/>
  <c r="V58" i="3"/>
  <c r="N58" i="3"/>
  <c r="BD30" i="3"/>
  <c r="BE30" i="3"/>
  <c r="BF30" i="3"/>
  <c r="BG30" i="3"/>
  <c r="BH30" i="3"/>
  <c r="BI30" i="3"/>
  <c r="BL30" i="3"/>
  <c r="BM30" i="3"/>
  <c r="BN30" i="3"/>
  <c r="BO30" i="3"/>
  <c r="BP30" i="3"/>
  <c r="BQ30" i="3"/>
  <c r="BB30" i="3"/>
  <c r="AU30" i="3" s="1"/>
  <c r="AT30" i="3"/>
  <c r="AM30" i="3" s="1"/>
  <c r="AL30" i="3"/>
  <c r="AE30" i="3" s="1"/>
  <c r="AD30" i="3"/>
  <c r="W30" i="3" s="1"/>
  <c r="V30" i="3"/>
  <c r="N30" i="3"/>
  <c r="BJ30" i="3"/>
  <c r="BS30" i="3" s="1"/>
  <c r="N47" i="3"/>
  <c r="G47" i="3"/>
  <c r="O47" i="3"/>
  <c r="AD47" i="3"/>
  <c r="AL47" i="3"/>
  <c r="AE47" i="3" s="1"/>
  <c r="AU47" i="3"/>
  <c r="BD47" i="3"/>
  <c r="BE47" i="3"/>
  <c r="BF47" i="3"/>
  <c r="BG47" i="3"/>
  <c r="BH47" i="3"/>
  <c r="BI47" i="3"/>
  <c r="BL47" i="3"/>
  <c r="BM47" i="3"/>
  <c r="BN47" i="3"/>
  <c r="BO47" i="3"/>
  <c r="BP47" i="3"/>
  <c r="BQ47" i="3"/>
  <c r="BR47" i="3"/>
  <c r="BD46" i="5"/>
  <c r="BN46" i="5"/>
  <c r="BQ46" i="5" s="1"/>
  <c r="AT46" i="5"/>
  <c r="AJ46" i="5"/>
  <c r="Z46" i="5"/>
  <c r="P46" i="5"/>
  <c r="BP46" i="5" s="1"/>
  <c r="BN29" i="5"/>
  <c r="BN30" i="5"/>
  <c r="BD29" i="5"/>
  <c r="AT29" i="5"/>
  <c r="AJ29" i="5"/>
  <c r="Z29" i="5"/>
  <c r="BQ29" i="5" s="1"/>
  <c r="P29" i="5"/>
  <c r="BP29" i="5" s="1"/>
  <c r="T45" i="6"/>
  <c r="N45" i="6"/>
  <c r="R45" i="6"/>
  <c r="U45" i="6"/>
  <c r="V45" i="6"/>
  <c r="T28" i="6"/>
  <c r="V28" i="6"/>
  <c r="U28" i="6"/>
  <c r="N28" i="6"/>
  <c r="R28" i="6"/>
  <c r="J28" i="6"/>
  <c r="W28" i="6" s="1"/>
  <c r="J13" i="6"/>
  <c r="G30" i="3"/>
  <c r="O30" i="3"/>
  <c r="BK47" i="3"/>
  <c r="BR30" i="3"/>
  <c r="AY89" i="5"/>
  <c r="BF89" i="5"/>
  <c r="Q89" i="5"/>
  <c r="R89" i="5"/>
  <c r="S89" i="5"/>
  <c r="T89" i="5"/>
  <c r="U89" i="5"/>
  <c r="V89" i="5"/>
  <c r="W89" i="5"/>
  <c r="X89" i="5"/>
  <c r="Y89" i="5"/>
  <c r="AA89" i="5"/>
  <c r="AB89" i="5"/>
  <c r="AC89" i="5"/>
  <c r="AD89" i="5"/>
  <c r="AE89" i="5"/>
  <c r="AF89" i="5"/>
  <c r="AG89" i="5"/>
  <c r="AH89" i="5"/>
  <c r="AI89" i="5"/>
  <c r="AK89" i="5"/>
  <c r="AL89" i="5"/>
  <c r="AM89" i="5"/>
  <c r="AN89" i="5"/>
  <c r="AO89" i="5"/>
  <c r="AP89" i="5"/>
  <c r="AQ89" i="5"/>
  <c r="AR89" i="5"/>
  <c r="AS89" i="5"/>
  <c r="AU89" i="5"/>
  <c r="AV89" i="5"/>
  <c r="AW89" i="5"/>
  <c r="AX89" i="5"/>
  <c r="AZ89" i="5"/>
  <c r="BA89" i="5"/>
  <c r="BB89" i="5"/>
  <c r="BC89" i="5"/>
  <c r="BE89" i="5"/>
  <c r="BG89" i="5"/>
  <c r="BH89" i="5"/>
  <c r="BI89" i="5"/>
  <c r="BJ89" i="5"/>
  <c r="BK89" i="5"/>
  <c r="BL89" i="5"/>
  <c r="BM89" i="5"/>
  <c r="I89" i="5"/>
  <c r="H89" i="5"/>
  <c r="J89" i="5"/>
  <c r="K89" i="5"/>
  <c r="G89" i="5"/>
  <c r="BN14" i="5"/>
  <c r="BD88" i="5"/>
  <c r="AT14" i="5"/>
  <c r="AJ88" i="5"/>
  <c r="Z14" i="5"/>
  <c r="BQ14" i="5" s="1"/>
  <c r="P14" i="5"/>
  <c r="N13" i="6"/>
  <c r="BU89" i="3"/>
  <c r="BU46" i="3"/>
  <c r="AL74" i="3"/>
  <c r="AE74" i="3" s="1"/>
  <c r="N69" i="3"/>
  <c r="G69" i="3" s="1"/>
  <c r="P54" i="5"/>
  <c r="AL43" i="3"/>
  <c r="AE43" i="3" s="1"/>
  <c r="AL46" i="3"/>
  <c r="AE46" i="3" s="1"/>
  <c r="AT44" i="3"/>
  <c r="AM44" i="3" s="1"/>
  <c r="AD44" i="3"/>
  <c r="W44" i="3"/>
  <c r="N46" i="3"/>
  <c r="N44" i="3"/>
  <c r="G44" i="3" s="1"/>
  <c r="V44" i="3"/>
  <c r="O44" i="3" s="1"/>
  <c r="AT43" i="3"/>
  <c r="AM43" i="3" s="1"/>
  <c r="AD46" i="3"/>
  <c r="V43" i="3"/>
  <c r="W46" i="3"/>
  <c r="BL46" i="3"/>
  <c r="BQ46" i="3"/>
  <c r="BP46" i="3"/>
  <c r="BO46" i="3"/>
  <c r="BN46" i="3"/>
  <c r="BM46" i="3"/>
  <c r="BI46" i="3"/>
  <c r="BH46" i="3"/>
  <c r="BG46" i="3"/>
  <c r="BF46" i="3"/>
  <c r="BE46" i="3"/>
  <c r="BD46" i="3"/>
  <c r="BQ45" i="3"/>
  <c r="BP45" i="3"/>
  <c r="BO45" i="3"/>
  <c r="BN45" i="3"/>
  <c r="BM45" i="3"/>
  <c r="BL45" i="3"/>
  <c r="BI45" i="3"/>
  <c r="BH45" i="3"/>
  <c r="BG45" i="3"/>
  <c r="BF45" i="3"/>
  <c r="BE45" i="3"/>
  <c r="BD45" i="3"/>
  <c r="BB45" i="3"/>
  <c r="AU45" i="3"/>
  <c r="BB46" i="3"/>
  <c r="AT46" i="3"/>
  <c r="AM46" i="3" s="1"/>
  <c r="AT45" i="3"/>
  <c r="AM45" i="3" s="1"/>
  <c r="BC45" i="3" s="1"/>
  <c r="AL45" i="3"/>
  <c r="AE45" i="3" s="1"/>
  <c r="AD45" i="3"/>
  <c r="W45" i="3" s="1"/>
  <c r="V46" i="3"/>
  <c r="O46" i="3" s="1"/>
  <c r="BK46" i="3" s="1"/>
  <c r="V45" i="3"/>
  <c r="BR45" i="3" s="1"/>
  <c r="BS45" i="3" s="1"/>
  <c r="N45" i="3"/>
  <c r="N43" i="3"/>
  <c r="G43" i="3" s="1"/>
  <c r="O43" i="3"/>
  <c r="BN45" i="5"/>
  <c r="BN44" i="5"/>
  <c r="BD44" i="5"/>
  <c r="BD45" i="5"/>
  <c r="BP45" i="5" s="1"/>
  <c r="AT45" i="5"/>
  <c r="AT44" i="5"/>
  <c r="BQ44" i="5" s="1"/>
  <c r="AJ45" i="5"/>
  <c r="AJ44" i="5"/>
  <c r="Z45" i="5"/>
  <c r="BQ45" i="5"/>
  <c r="Z44" i="5"/>
  <c r="P45" i="5"/>
  <c r="P44" i="5"/>
  <c r="BP44" i="5" s="1"/>
  <c r="BR44" i="5" s="1"/>
  <c r="BS45" i="5" s="1"/>
  <c r="T44" i="6"/>
  <c r="V43" i="6"/>
  <c r="U44" i="6"/>
  <c r="T43" i="6"/>
  <c r="V44" i="6"/>
  <c r="U43" i="6"/>
  <c r="R44" i="6"/>
  <c r="R43" i="6"/>
  <c r="AG44" i="6" s="1"/>
  <c r="J43" i="6"/>
  <c r="N44" i="6"/>
  <c r="AF44" i="6" s="1"/>
  <c r="N43" i="6"/>
  <c r="J44" i="6"/>
  <c r="BJ45" i="3"/>
  <c r="G45" i="3"/>
  <c r="G46" i="3"/>
  <c r="AU46" i="3"/>
  <c r="BR45" i="5"/>
  <c r="AT19" i="3"/>
  <c r="AT18" i="3"/>
  <c r="AT17" i="3"/>
  <c r="AT16" i="3"/>
  <c r="AT15" i="3"/>
  <c r="N84" i="3"/>
  <c r="Z48" i="5"/>
  <c r="AM17" i="3"/>
  <c r="S88" i="6"/>
  <c r="Q88" i="6"/>
  <c r="P88" i="6"/>
  <c r="O88" i="6"/>
  <c r="M88" i="6"/>
  <c r="L88" i="6"/>
  <c r="K88" i="6"/>
  <c r="I88" i="6"/>
  <c r="H88" i="6"/>
  <c r="G88" i="6"/>
  <c r="V87" i="6"/>
  <c r="U87" i="6"/>
  <c r="T87" i="6"/>
  <c r="R87" i="6"/>
  <c r="N87" i="6"/>
  <c r="J87" i="6"/>
  <c r="V86" i="6"/>
  <c r="U86" i="6"/>
  <c r="T86" i="6"/>
  <c r="R86" i="6"/>
  <c r="N86" i="6"/>
  <c r="J86" i="6"/>
  <c r="V85" i="6"/>
  <c r="U85" i="6"/>
  <c r="T85" i="6"/>
  <c r="R85" i="6"/>
  <c r="N85" i="6"/>
  <c r="J85" i="6"/>
  <c r="V84" i="6"/>
  <c r="U84" i="6"/>
  <c r="T84" i="6"/>
  <c r="R84" i="6"/>
  <c r="N84" i="6"/>
  <c r="J84" i="6"/>
  <c r="V83" i="6"/>
  <c r="U83" i="6"/>
  <c r="T83" i="6"/>
  <c r="R83" i="6"/>
  <c r="N83" i="6"/>
  <c r="J83" i="6"/>
  <c r="W83" i="6" s="1"/>
  <c r="V82" i="6"/>
  <c r="U82" i="6"/>
  <c r="T82" i="6"/>
  <c r="R82" i="6"/>
  <c r="N82" i="6"/>
  <c r="J82" i="6"/>
  <c r="V81" i="6"/>
  <c r="U81" i="6"/>
  <c r="T81" i="6"/>
  <c r="R81" i="6"/>
  <c r="N81" i="6"/>
  <c r="J81" i="6"/>
  <c r="V80" i="6"/>
  <c r="U80" i="6"/>
  <c r="T80" i="6"/>
  <c r="R80" i="6"/>
  <c r="N80" i="6"/>
  <c r="J80" i="6"/>
  <c r="V79" i="6"/>
  <c r="U79" i="6"/>
  <c r="T79" i="6"/>
  <c r="R79" i="6"/>
  <c r="N79" i="6"/>
  <c r="J79" i="6"/>
  <c r="V78" i="6"/>
  <c r="U78" i="6"/>
  <c r="T78" i="6"/>
  <c r="R78" i="6"/>
  <c r="N78" i="6"/>
  <c r="J78" i="6"/>
  <c r="V77" i="6"/>
  <c r="U77" i="6"/>
  <c r="T77" i="6"/>
  <c r="R77" i="6"/>
  <c r="N77" i="6"/>
  <c r="J77" i="6"/>
  <c r="V76" i="6"/>
  <c r="U76" i="6"/>
  <c r="T76" i="6"/>
  <c r="R76" i="6"/>
  <c r="N76" i="6"/>
  <c r="J76" i="6"/>
  <c r="V75" i="6"/>
  <c r="U75" i="6"/>
  <c r="T75" i="6"/>
  <c r="R75" i="6"/>
  <c r="N75" i="6"/>
  <c r="J75" i="6"/>
  <c r="W75" i="6" s="1"/>
  <c r="V74" i="6"/>
  <c r="U74" i="6"/>
  <c r="T74" i="6"/>
  <c r="R74" i="6"/>
  <c r="N74" i="6"/>
  <c r="J74" i="6"/>
  <c r="V73" i="6"/>
  <c r="U73" i="6"/>
  <c r="T73" i="6"/>
  <c r="R73" i="6"/>
  <c r="N73" i="6"/>
  <c r="J73" i="6"/>
  <c r="V72" i="6"/>
  <c r="U72" i="6"/>
  <c r="T72" i="6"/>
  <c r="R72" i="6"/>
  <c r="N72" i="6"/>
  <c r="J72" i="6"/>
  <c r="V71" i="6"/>
  <c r="U71" i="6"/>
  <c r="T71" i="6"/>
  <c r="R71" i="6"/>
  <c r="N71" i="6"/>
  <c r="J71" i="6"/>
  <c r="V70" i="6"/>
  <c r="U70" i="6"/>
  <c r="T70" i="6"/>
  <c r="R70" i="6"/>
  <c r="N70" i="6"/>
  <c r="J70" i="6"/>
  <c r="V69" i="6"/>
  <c r="U69" i="6"/>
  <c r="T69" i="6"/>
  <c r="R69" i="6"/>
  <c r="N69" i="6"/>
  <c r="J69" i="6"/>
  <c r="V68" i="6"/>
  <c r="U68" i="6"/>
  <c r="T68" i="6"/>
  <c r="R68" i="6"/>
  <c r="N68" i="6"/>
  <c r="J68" i="6"/>
  <c r="V67" i="6"/>
  <c r="U67" i="6"/>
  <c r="T67" i="6"/>
  <c r="R67" i="6"/>
  <c r="N67" i="6"/>
  <c r="J67" i="6"/>
  <c r="V66" i="6"/>
  <c r="U66" i="6"/>
  <c r="T66" i="6"/>
  <c r="R66" i="6"/>
  <c r="N66" i="6"/>
  <c r="J66" i="6"/>
  <c r="V65" i="6"/>
  <c r="U65" i="6"/>
  <c r="T65" i="6"/>
  <c r="R65" i="6"/>
  <c r="N65" i="6"/>
  <c r="J65" i="6"/>
  <c r="V64" i="6"/>
  <c r="U64" i="6"/>
  <c r="T64" i="6"/>
  <c r="R64" i="6"/>
  <c r="N64" i="6"/>
  <c r="J64" i="6"/>
  <c r="V63" i="6"/>
  <c r="U63" i="6"/>
  <c r="T63" i="6"/>
  <c r="R63" i="6"/>
  <c r="N63" i="6"/>
  <c r="J63" i="6"/>
  <c r="V62" i="6"/>
  <c r="U62" i="6"/>
  <c r="T62" i="6"/>
  <c r="R62" i="6"/>
  <c r="N62" i="6"/>
  <c r="J62" i="6"/>
  <c r="V61" i="6"/>
  <c r="U61" i="6"/>
  <c r="T61" i="6"/>
  <c r="R61" i="6"/>
  <c r="N61" i="6"/>
  <c r="J61" i="6"/>
  <c r="V60" i="6"/>
  <c r="U60" i="6"/>
  <c r="T60" i="6"/>
  <c r="R60" i="6"/>
  <c r="W60" i="6" s="1"/>
  <c r="N60" i="6"/>
  <c r="J60" i="6"/>
  <c r="V59" i="6"/>
  <c r="U59" i="6"/>
  <c r="T59" i="6"/>
  <c r="R59" i="6"/>
  <c r="N59" i="6"/>
  <c r="J59" i="6"/>
  <c r="V58" i="6"/>
  <c r="U58" i="6"/>
  <c r="T58" i="6"/>
  <c r="R58" i="6"/>
  <c r="N58" i="6"/>
  <c r="J58" i="6"/>
  <c r="V57" i="6"/>
  <c r="U57" i="6"/>
  <c r="T57" i="6"/>
  <c r="R57" i="6"/>
  <c r="N57" i="6"/>
  <c r="J57" i="6"/>
  <c r="V56" i="6"/>
  <c r="U56" i="6"/>
  <c r="T56" i="6"/>
  <c r="R56" i="6"/>
  <c r="N56" i="6"/>
  <c r="J56" i="6"/>
  <c r="V55" i="6"/>
  <c r="U55" i="6"/>
  <c r="T55" i="6"/>
  <c r="R55" i="6"/>
  <c r="N55" i="6"/>
  <c r="J55" i="6"/>
  <c r="V54" i="6"/>
  <c r="U54" i="6"/>
  <c r="T54" i="6"/>
  <c r="R54" i="6"/>
  <c r="N54" i="6"/>
  <c r="J54" i="6"/>
  <c r="V53" i="6"/>
  <c r="U53" i="6"/>
  <c r="T53" i="6"/>
  <c r="R53" i="6"/>
  <c r="N53" i="6"/>
  <c r="J53" i="6"/>
  <c r="V52" i="6"/>
  <c r="U52" i="6"/>
  <c r="T52" i="6"/>
  <c r="R52" i="6"/>
  <c r="N52" i="6"/>
  <c r="J52" i="6"/>
  <c r="V51" i="6"/>
  <c r="U51" i="6"/>
  <c r="T51" i="6"/>
  <c r="R51" i="6"/>
  <c r="N51" i="6"/>
  <c r="J51" i="6"/>
  <c r="V50" i="6"/>
  <c r="U50" i="6"/>
  <c r="T50" i="6"/>
  <c r="R50" i="6"/>
  <c r="N50" i="6"/>
  <c r="J50" i="6"/>
  <c r="V49" i="6"/>
  <c r="U49" i="6"/>
  <c r="T49" i="6"/>
  <c r="R49" i="6"/>
  <c r="N49" i="6"/>
  <c r="J49" i="6"/>
  <c r="V48" i="6"/>
  <c r="U48" i="6"/>
  <c r="T48" i="6"/>
  <c r="R48" i="6"/>
  <c r="N48" i="6"/>
  <c r="J48" i="6"/>
  <c r="V47" i="6"/>
  <c r="U47" i="6"/>
  <c r="T47" i="6"/>
  <c r="R47" i="6"/>
  <c r="N47" i="6"/>
  <c r="J47" i="6"/>
  <c r="V46" i="6"/>
  <c r="U46" i="6"/>
  <c r="T46" i="6"/>
  <c r="R46" i="6"/>
  <c r="N46" i="6"/>
  <c r="J46" i="6"/>
  <c r="V42" i="6"/>
  <c r="U42" i="6"/>
  <c r="T42" i="6"/>
  <c r="R42" i="6"/>
  <c r="N42" i="6"/>
  <c r="J42" i="6"/>
  <c r="V41" i="6"/>
  <c r="AC42" i="6" s="1"/>
  <c r="U41" i="6"/>
  <c r="T41" i="6"/>
  <c r="R41" i="6"/>
  <c r="N41" i="6"/>
  <c r="AF42" i="6" s="1"/>
  <c r="J41" i="6"/>
  <c r="V40" i="6"/>
  <c r="U40" i="6"/>
  <c r="T40" i="6"/>
  <c r="R40" i="6"/>
  <c r="N40" i="6"/>
  <c r="J40" i="6"/>
  <c r="V39" i="6"/>
  <c r="U39" i="6"/>
  <c r="T39" i="6"/>
  <c r="R39" i="6"/>
  <c r="N39" i="6"/>
  <c r="J39" i="6"/>
  <c r="V38" i="6"/>
  <c r="AC40" i="6" s="1"/>
  <c r="U38" i="6"/>
  <c r="AB40" i="6" s="1"/>
  <c r="T38" i="6"/>
  <c r="R38" i="6"/>
  <c r="AG40" i="6" s="1"/>
  <c r="N38" i="6"/>
  <c r="AF40" i="6" s="1"/>
  <c r="J38" i="6"/>
  <c r="AE40" i="6" s="1"/>
  <c r="V37" i="6"/>
  <c r="U37" i="6"/>
  <c r="T37" i="6"/>
  <c r="R37" i="6"/>
  <c r="N37" i="6"/>
  <c r="J37" i="6"/>
  <c r="V36" i="6"/>
  <c r="U36" i="6"/>
  <c r="T36" i="6"/>
  <c r="R36" i="6"/>
  <c r="N36" i="6"/>
  <c r="J36" i="6"/>
  <c r="V35" i="6"/>
  <c r="U35" i="6"/>
  <c r="AB37" i="6" s="1"/>
  <c r="T35" i="6"/>
  <c r="R35" i="6"/>
  <c r="AG37" i="6" s="1"/>
  <c r="N35" i="6"/>
  <c r="J35" i="6"/>
  <c r="AE37" i="6" s="1"/>
  <c r="V34" i="6"/>
  <c r="U34" i="6"/>
  <c r="T34" i="6"/>
  <c r="R34" i="6"/>
  <c r="N34" i="6"/>
  <c r="J34" i="6"/>
  <c r="V33" i="6"/>
  <c r="U33" i="6"/>
  <c r="T33" i="6"/>
  <c r="R33" i="6"/>
  <c r="N33" i="6"/>
  <c r="J33" i="6"/>
  <c r="V32" i="6"/>
  <c r="U32" i="6"/>
  <c r="T32" i="6"/>
  <c r="R32" i="6"/>
  <c r="AG34" i="6" s="1"/>
  <c r="N32" i="6"/>
  <c r="AF34" i="6" s="1"/>
  <c r="J32" i="6"/>
  <c r="AE34" i="6" s="1"/>
  <c r="V31" i="6"/>
  <c r="U31" i="6"/>
  <c r="T31" i="6"/>
  <c r="R31" i="6"/>
  <c r="N31" i="6"/>
  <c r="J31" i="6"/>
  <c r="V30" i="6"/>
  <c r="U30" i="6"/>
  <c r="T30" i="6"/>
  <c r="R30" i="6"/>
  <c r="N30" i="6"/>
  <c r="J30" i="6"/>
  <c r="V29" i="6"/>
  <c r="U29" i="6"/>
  <c r="T29" i="6"/>
  <c r="R29" i="6"/>
  <c r="AG31" i="6" s="1"/>
  <c r="N29" i="6"/>
  <c r="J29" i="6"/>
  <c r="AE31" i="6" s="1"/>
  <c r="AC31" i="6"/>
  <c r="V27" i="6"/>
  <c r="U27" i="6"/>
  <c r="T27" i="6"/>
  <c r="R27" i="6"/>
  <c r="N27" i="6"/>
  <c r="J27" i="6"/>
  <c r="V26" i="6"/>
  <c r="U26" i="6"/>
  <c r="T26" i="6"/>
  <c r="R26" i="6"/>
  <c r="N26" i="6"/>
  <c r="J26" i="6"/>
  <c r="W26" i="6" s="1"/>
  <c r="V25" i="6"/>
  <c r="U25" i="6"/>
  <c r="T25" i="6"/>
  <c r="R25" i="6"/>
  <c r="AG27" i="6" s="1"/>
  <c r="N25" i="6"/>
  <c r="AF27" i="6" s="1"/>
  <c r="J25" i="6"/>
  <c r="V24" i="6"/>
  <c r="U24" i="6"/>
  <c r="T24" i="6"/>
  <c r="R24" i="6"/>
  <c r="N24" i="6"/>
  <c r="J24" i="6"/>
  <c r="W24" i="6" s="1"/>
  <c r="V23" i="6"/>
  <c r="U23" i="6"/>
  <c r="T23" i="6"/>
  <c r="R23" i="6"/>
  <c r="N23" i="6"/>
  <c r="J23" i="6"/>
  <c r="V22" i="6"/>
  <c r="U22" i="6"/>
  <c r="AB24" i="6" s="1"/>
  <c r="T22" i="6"/>
  <c r="R22" i="6"/>
  <c r="N22" i="6"/>
  <c r="AF24" i="6" s="1"/>
  <c r="J22" i="6"/>
  <c r="V21" i="6"/>
  <c r="U21" i="6"/>
  <c r="T21" i="6"/>
  <c r="R21" i="6"/>
  <c r="N21" i="6"/>
  <c r="J21" i="6"/>
  <c r="V20" i="6"/>
  <c r="U20" i="6"/>
  <c r="T20" i="6"/>
  <c r="R20" i="6"/>
  <c r="N20" i="6"/>
  <c r="J20" i="6"/>
  <c r="V19" i="6"/>
  <c r="U19" i="6"/>
  <c r="T19" i="6"/>
  <c r="R19" i="6"/>
  <c r="N19" i="6"/>
  <c r="J19" i="6"/>
  <c r="V18" i="6"/>
  <c r="AF20" i="6" s="1"/>
  <c r="U18" i="6"/>
  <c r="AB21" i="6" s="1"/>
  <c r="T18" i="6"/>
  <c r="R18" i="6"/>
  <c r="N18" i="6"/>
  <c r="AF21" i="6" s="1"/>
  <c r="J18" i="6"/>
  <c r="V17" i="6"/>
  <c r="U17" i="6"/>
  <c r="T17" i="6"/>
  <c r="R17" i="6"/>
  <c r="N17" i="6"/>
  <c r="J17" i="6"/>
  <c r="V16" i="6"/>
  <c r="U16" i="6"/>
  <c r="T16" i="6"/>
  <c r="R16" i="6"/>
  <c r="N16" i="6"/>
  <c r="J16" i="6"/>
  <c r="V15" i="6"/>
  <c r="U15" i="6"/>
  <c r="T15" i="6"/>
  <c r="R15" i="6"/>
  <c r="N15" i="6"/>
  <c r="J15" i="6"/>
  <c r="V14" i="6"/>
  <c r="U14" i="6"/>
  <c r="T14" i="6"/>
  <c r="R14" i="6"/>
  <c r="N14" i="6"/>
  <c r="J14" i="6"/>
  <c r="AE17" i="6" s="1"/>
  <c r="V13" i="6"/>
  <c r="AC17" i="6" s="1"/>
  <c r="U13" i="6"/>
  <c r="T13" i="6"/>
  <c r="R13" i="6"/>
  <c r="AG17" i="6" s="1"/>
  <c r="AC27" i="6"/>
  <c r="W29" i="6"/>
  <c r="BO89" i="5"/>
  <c r="O89" i="5"/>
  <c r="N89" i="5"/>
  <c r="M89" i="5"/>
  <c r="L89" i="5"/>
  <c r="BN88" i="5"/>
  <c r="AT88" i="5"/>
  <c r="Z88" i="5"/>
  <c r="P88" i="5"/>
  <c r="BN87" i="5"/>
  <c r="BD87" i="5"/>
  <c r="AT87" i="5"/>
  <c r="AJ87" i="5"/>
  <c r="Z87" i="5"/>
  <c r="P87" i="5"/>
  <c r="BP87" i="5"/>
  <c r="BN86" i="5"/>
  <c r="BD86" i="5"/>
  <c r="AT86" i="5"/>
  <c r="AJ86" i="5"/>
  <c r="Z86" i="5"/>
  <c r="P86" i="5"/>
  <c r="BN85" i="5"/>
  <c r="BD85" i="5"/>
  <c r="AT85" i="5"/>
  <c r="AJ85" i="5"/>
  <c r="Z85" i="5"/>
  <c r="P85" i="5"/>
  <c r="BN84" i="5"/>
  <c r="BD84" i="5"/>
  <c r="AT84" i="5"/>
  <c r="AJ84" i="5"/>
  <c r="BP84" i="5" s="1"/>
  <c r="Z84" i="5"/>
  <c r="BQ84" i="5" s="1"/>
  <c r="P84" i="5"/>
  <c r="BN83" i="5"/>
  <c r="BD83" i="5"/>
  <c r="AT83" i="5"/>
  <c r="BQ83" i="5" s="1"/>
  <c r="AJ83" i="5"/>
  <c r="Z83" i="5"/>
  <c r="P83" i="5"/>
  <c r="BN82" i="5"/>
  <c r="BD82" i="5"/>
  <c r="AT82" i="5"/>
  <c r="AJ82" i="5"/>
  <c r="BP82" i="5" s="1"/>
  <c r="Z82" i="5"/>
  <c r="P82" i="5"/>
  <c r="BN81" i="5"/>
  <c r="BD81" i="5"/>
  <c r="AT81" i="5"/>
  <c r="AJ81" i="5"/>
  <c r="Z81" i="5"/>
  <c r="P81" i="5"/>
  <c r="BP81" i="5"/>
  <c r="BN80" i="5"/>
  <c r="BD80" i="5"/>
  <c r="AT80" i="5"/>
  <c r="AJ80" i="5"/>
  <c r="Z80" i="5"/>
  <c r="P80" i="5"/>
  <c r="BN79" i="5"/>
  <c r="BD79" i="5"/>
  <c r="AT79" i="5"/>
  <c r="AJ79" i="5"/>
  <c r="Z79" i="5"/>
  <c r="BQ79" i="5" s="1"/>
  <c r="P79" i="5"/>
  <c r="BN78" i="5"/>
  <c r="BD78" i="5"/>
  <c r="AT78" i="5"/>
  <c r="AJ78" i="5"/>
  <c r="Z78" i="5"/>
  <c r="P78" i="5"/>
  <c r="BN77" i="5"/>
  <c r="BD77" i="5"/>
  <c r="AT77" i="5"/>
  <c r="AJ77" i="5"/>
  <c r="Z77" i="5"/>
  <c r="BQ77" i="5" s="1"/>
  <c r="P77" i="5"/>
  <c r="BP77" i="5" s="1"/>
  <c r="BN76" i="5"/>
  <c r="BD76" i="5"/>
  <c r="AT76" i="5"/>
  <c r="AJ76" i="5"/>
  <c r="Z76" i="5"/>
  <c r="P76" i="5"/>
  <c r="BN75" i="5"/>
  <c r="BD75" i="5"/>
  <c r="AT75" i="5"/>
  <c r="AJ75" i="5"/>
  <c r="BP75" i="5" s="1"/>
  <c r="Z75" i="5"/>
  <c r="BQ75" i="5" s="1"/>
  <c r="P75" i="5"/>
  <c r="BN74" i="5"/>
  <c r="BD74" i="5"/>
  <c r="AT74" i="5"/>
  <c r="AJ74" i="5"/>
  <c r="Z74" i="5"/>
  <c r="P74" i="5"/>
  <c r="BP74" i="5" s="1"/>
  <c r="BN73" i="5"/>
  <c r="BD73" i="5"/>
  <c r="AT73" i="5"/>
  <c r="AJ73" i="5"/>
  <c r="Z73" i="5"/>
  <c r="BQ73" i="5" s="1"/>
  <c r="P73" i="5"/>
  <c r="BP73" i="5" s="1"/>
  <c r="BR73" i="5" s="1"/>
  <c r="BN72" i="5"/>
  <c r="BD72" i="5"/>
  <c r="AT72" i="5"/>
  <c r="AJ72" i="5"/>
  <c r="Z72" i="5"/>
  <c r="BQ72" i="5" s="1"/>
  <c r="P72" i="5"/>
  <c r="BP72" i="5"/>
  <c r="BN71" i="5"/>
  <c r="BD71" i="5"/>
  <c r="AT71" i="5"/>
  <c r="AJ71" i="5"/>
  <c r="Z71" i="5"/>
  <c r="P71" i="5"/>
  <c r="BP71" i="5" s="1"/>
  <c r="BN70" i="5"/>
  <c r="BD70" i="5"/>
  <c r="AT70" i="5"/>
  <c r="AJ70" i="5"/>
  <c r="Z70" i="5"/>
  <c r="P70" i="5"/>
  <c r="BP70" i="5" s="1"/>
  <c r="BN69" i="5"/>
  <c r="BD69" i="5"/>
  <c r="AT69" i="5"/>
  <c r="AJ69" i="5"/>
  <c r="Z69" i="5"/>
  <c r="BQ69" i="5" s="1"/>
  <c r="P69" i="5"/>
  <c r="BP69" i="5" s="1"/>
  <c r="BR69" i="5" s="1"/>
  <c r="BN68" i="5"/>
  <c r="BD68" i="5"/>
  <c r="AT68" i="5"/>
  <c r="AJ68" i="5"/>
  <c r="Z68" i="5"/>
  <c r="P68" i="5"/>
  <c r="BP68" i="5" s="1"/>
  <c r="BN67" i="5"/>
  <c r="BD67" i="5"/>
  <c r="AT67" i="5"/>
  <c r="AJ67" i="5"/>
  <c r="Z67" i="5"/>
  <c r="BQ67" i="5" s="1"/>
  <c r="P67" i="5"/>
  <c r="BP67" i="5"/>
  <c r="BN66" i="5"/>
  <c r="BD66" i="5"/>
  <c r="AT66" i="5"/>
  <c r="AJ66" i="5"/>
  <c r="Z66" i="5"/>
  <c r="P66" i="5"/>
  <c r="BP66" i="5" s="1"/>
  <c r="BN65" i="5"/>
  <c r="BD65" i="5"/>
  <c r="AT65" i="5"/>
  <c r="AJ65" i="5"/>
  <c r="Z65" i="5"/>
  <c r="P65" i="5"/>
  <c r="BN64" i="5"/>
  <c r="BD64" i="5"/>
  <c r="AT64" i="5"/>
  <c r="AJ64" i="5"/>
  <c r="Z64" i="5"/>
  <c r="BQ64" i="5" s="1"/>
  <c r="P64" i="5"/>
  <c r="BP64" i="5" s="1"/>
  <c r="BN63" i="5"/>
  <c r="BD63" i="5"/>
  <c r="AT63" i="5"/>
  <c r="AJ63" i="5"/>
  <c r="Z63" i="5"/>
  <c r="P63" i="5"/>
  <c r="BN62" i="5"/>
  <c r="BD62" i="5"/>
  <c r="AT62" i="5"/>
  <c r="AJ62" i="5"/>
  <c r="BP62" i="5" s="1"/>
  <c r="Z62" i="5"/>
  <c r="BQ62" i="5" s="1"/>
  <c r="P62" i="5"/>
  <c r="BN61" i="5"/>
  <c r="BD61" i="5"/>
  <c r="AT61" i="5"/>
  <c r="BQ61" i="5" s="1"/>
  <c r="AJ61" i="5"/>
  <c r="Z61" i="5"/>
  <c r="P61" i="5"/>
  <c r="BP61" i="5"/>
  <c r="BR61" i="5" s="1"/>
  <c r="BN60" i="5"/>
  <c r="BD60" i="5"/>
  <c r="AT60" i="5"/>
  <c r="BQ60" i="5" s="1"/>
  <c r="AJ60" i="5"/>
  <c r="Z60" i="5"/>
  <c r="P60" i="5"/>
  <c r="BP60" i="5" s="1"/>
  <c r="BN59" i="5"/>
  <c r="BD59" i="5"/>
  <c r="AT59" i="5"/>
  <c r="AJ59" i="5"/>
  <c r="Z59" i="5"/>
  <c r="P59" i="5"/>
  <c r="BN58" i="5"/>
  <c r="BD58" i="5"/>
  <c r="AT58" i="5"/>
  <c r="BQ58" i="5" s="1"/>
  <c r="AJ58" i="5"/>
  <c r="Z58" i="5"/>
  <c r="P58" i="5"/>
  <c r="BP58" i="5" s="1"/>
  <c r="BN57" i="5"/>
  <c r="BD57" i="5"/>
  <c r="AT57" i="5"/>
  <c r="AJ57" i="5"/>
  <c r="Z57" i="5"/>
  <c r="BQ57" i="5" s="1"/>
  <c r="P57" i="5"/>
  <c r="BP57" i="5" s="1"/>
  <c r="BR57" i="5" s="1"/>
  <c r="BN56" i="5"/>
  <c r="BD56" i="5"/>
  <c r="AT56" i="5"/>
  <c r="AJ56" i="5"/>
  <c r="Z56" i="5"/>
  <c r="P56" i="5"/>
  <c r="BP56" i="5"/>
  <c r="BN55" i="5"/>
  <c r="BD55" i="5"/>
  <c r="AT55" i="5"/>
  <c r="AJ55" i="5"/>
  <c r="Z55" i="5"/>
  <c r="P55" i="5"/>
  <c r="BP55" i="5" s="1"/>
  <c r="BN54" i="5"/>
  <c r="BD54" i="5"/>
  <c r="AT54" i="5"/>
  <c r="AJ54" i="5"/>
  <c r="Z54" i="5"/>
  <c r="BQ54" i="5" s="1"/>
  <c r="BP54" i="5"/>
  <c r="BN53" i="5"/>
  <c r="BD53" i="5"/>
  <c r="AT53" i="5"/>
  <c r="AJ53" i="5"/>
  <c r="Z53" i="5"/>
  <c r="P53" i="5"/>
  <c r="BN52" i="5"/>
  <c r="BD52" i="5"/>
  <c r="AT52" i="5"/>
  <c r="AJ52" i="5"/>
  <c r="Z52" i="5"/>
  <c r="BQ52" i="5" s="1"/>
  <c r="P52" i="5"/>
  <c r="BN51" i="5"/>
  <c r="BD51" i="5"/>
  <c r="AT51" i="5"/>
  <c r="AJ51" i="5"/>
  <c r="Z51" i="5"/>
  <c r="P51" i="5"/>
  <c r="BN50" i="5"/>
  <c r="BD50" i="5"/>
  <c r="AT50" i="5"/>
  <c r="AJ50" i="5"/>
  <c r="Z50" i="5"/>
  <c r="P50" i="5"/>
  <c r="BP50" i="5" s="1"/>
  <c r="BN49" i="5"/>
  <c r="BD49" i="5"/>
  <c r="AT49" i="5"/>
  <c r="AJ49" i="5"/>
  <c r="Z49" i="5"/>
  <c r="P49" i="5"/>
  <c r="BN48" i="5"/>
  <c r="BD48" i="5"/>
  <c r="AT48" i="5"/>
  <c r="AJ48" i="5"/>
  <c r="P48" i="5"/>
  <c r="BN47" i="5"/>
  <c r="BD47" i="5"/>
  <c r="AT47" i="5"/>
  <c r="AJ47" i="5"/>
  <c r="Z47" i="5"/>
  <c r="P47" i="5"/>
  <c r="BN43" i="5"/>
  <c r="BD43" i="5"/>
  <c r="BP43" i="5" s="1"/>
  <c r="AT43" i="5"/>
  <c r="AJ43" i="5"/>
  <c r="Z43" i="5"/>
  <c r="BQ43" i="5"/>
  <c r="P43" i="5"/>
  <c r="BN42" i="5"/>
  <c r="BD42" i="5"/>
  <c r="AT42" i="5"/>
  <c r="AJ42" i="5"/>
  <c r="Z42" i="5"/>
  <c r="P42" i="5"/>
  <c r="BP42" i="5" s="1"/>
  <c r="BR42" i="5" s="1"/>
  <c r="BN41" i="5"/>
  <c r="BD41" i="5"/>
  <c r="AT41" i="5"/>
  <c r="AJ41" i="5"/>
  <c r="Z41" i="5"/>
  <c r="BQ41" i="5" s="1"/>
  <c r="BR41" i="5" s="1"/>
  <c r="P41" i="5"/>
  <c r="BP41" i="5" s="1"/>
  <c r="BN40" i="5"/>
  <c r="BD40" i="5"/>
  <c r="AT40" i="5"/>
  <c r="AJ40" i="5"/>
  <c r="Z40" i="5"/>
  <c r="P40" i="5"/>
  <c r="BN39" i="5"/>
  <c r="BD39" i="5"/>
  <c r="AT39" i="5"/>
  <c r="AJ39" i="5"/>
  <c r="Z39" i="5"/>
  <c r="BQ39" i="5" s="1"/>
  <c r="BR39" i="5" s="1"/>
  <c r="P39" i="5"/>
  <c r="BP39" i="5"/>
  <c r="BN38" i="5"/>
  <c r="BD38" i="5"/>
  <c r="BP38" i="5" s="1"/>
  <c r="AT38" i="5"/>
  <c r="AJ38" i="5"/>
  <c r="Z38" i="5"/>
  <c r="BQ38" i="5"/>
  <c r="P38" i="5"/>
  <c r="BN37" i="5"/>
  <c r="BD37" i="5"/>
  <c r="AT37" i="5"/>
  <c r="AJ37" i="5"/>
  <c r="Z37" i="5"/>
  <c r="P37" i="5"/>
  <c r="BP37" i="5" s="1"/>
  <c r="BR37" i="5" s="1"/>
  <c r="BN36" i="5"/>
  <c r="BD36" i="5"/>
  <c r="AT36" i="5"/>
  <c r="AJ36" i="5"/>
  <c r="Z36" i="5"/>
  <c r="BQ36" i="5" s="1"/>
  <c r="P36" i="5"/>
  <c r="BP36" i="5" s="1"/>
  <c r="BN35" i="5"/>
  <c r="BD35" i="5"/>
  <c r="AT35" i="5"/>
  <c r="AJ35" i="5"/>
  <c r="Z35" i="5"/>
  <c r="P35" i="5"/>
  <c r="BP35" i="5" s="1"/>
  <c r="BN34" i="5"/>
  <c r="BD34" i="5"/>
  <c r="AT34" i="5"/>
  <c r="AJ34" i="5"/>
  <c r="Z34" i="5"/>
  <c r="BQ34" i="5" s="1"/>
  <c r="P34" i="5"/>
  <c r="BP34" i="5" s="1"/>
  <c r="BN33" i="5"/>
  <c r="BD33" i="5"/>
  <c r="AT33" i="5"/>
  <c r="AJ33" i="5"/>
  <c r="Z33" i="5"/>
  <c r="P33" i="5"/>
  <c r="BP33" i="5" s="1"/>
  <c r="BN32" i="5"/>
  <c r="BD32" i="5"/>
  <c r="AT32" i="5"/>
  <c r="AJ32" i="5"/>
  <c r="Z32" i="5"/>
  <c r="BQ32" i="5"/>
  <c r="P32" i="5"/>
  <c r="BP32" i="5"/>
  <c r="BR32" i="5" s="1"/>
  <c r="BN31" i="5"/>
  <c r="BD31" i="5"/>
  <c r="AT31" i="5"/>
  <c r="AJ31" i="5"/>
  <c r="Z31" i="5"/>
  <c r="BQ31" i="5"/>
  <c r="P31" i="5"/>
  <c r="BP31" i="5"/>
  <c r="BR31" i="5" s="1"/>
  <c r="BD30" i="5"/>
  <c r="AT30" i="5"/>
  <c r="AJ30" i="5"/>
  <c r="Z30" i="5"/>
  <c r="BQ30" i="5" s="1"/>
  <c r="BR30" i="5" s="1"/>
  <c r="BS32" i="5" s="1"/>
  <c r="P30" i="5"/>
  <c r="BP30" i="5" s="1"/>
  <c r="BN28" i="5"/>
  <c r="BD28" i="5"/>
  <c r="AT28" i="5"/>
  <c r="AJ28" i="5"/>
  <c r="Z28" i="5"/>
  <c r="BQ28" i="5" s="1"/>
  <c r="P28" i="5"/>
  <c r="BP28" i="5" s="1"/>
  <c r="BR28" i="5" s="1"/>
  <c r="BN27" i="5"/>
  <c r="BD27" i="5"/>
  <c r="AT27" i="5"/>
  <c r="AJ27" i="5"/>
  <c r="Z27" i="5"/>
  <c r="BQ27" i="5" s="1"/>
  <c r="P27" i="5"/>
  <c r="BP27" i="5" s="1"/>
  <c r="BN26" i="5"/>
  <c r="BD26" i="5"/>
  <c r="AT26" i="5"/>
  <c r="AJ26" i="5"/>
  <c r="Z26" i="5"/>
  <c r="BQ26" i="5" s="1"/>
  <c r="P26" i="5"/>
  <c r="BP26" i="5" s="1"/>
  <c r="BR26" i="5" s="1"/>
  <c r="BN25" i="5"/>
  <c r="BD25" i="5"/>
  <c r="AT25" i="5"/>
  <c r="AJ25" i="5"/>
  <c r="Z25" i="5"/>
  <c r="BQ25" i="5" s="1"/>
  <c r="P25" i="5"/>
  <c r="BP25" i="5" s="1"/>
  <c r="BR25" i="5" s="1"/>
  <c r="BN24" i="5"/>
  <c r="BD24" i="5"/>
  <c r="AT24" i="5"/>
  <c r="AJ24" i="5"/>
  <c r="Z24" i="5"/>
  <c r="BQ24" i="5" s="1"/>
  <c r="P24" i="5"/>
  <c r="BP24" i="5" s="1"/>
  <c r="BR24" i="5" s="1"/>
  <c r="BN23" i="5"/>
  <c r="BD23" i="5"/>
  <c r="AT23" i="5"/>
  <c r="AJ23" i="5"/>
  <c r="Z23" i="5"/>
  <c r="BQ23" i="5" s="1"/>
  <c r="BR23" i="5" s="1"/>
  <c r="P23" i="5"/>
  <c r="BN22" i="5"/>
  <c r="BD22" i="5"/>
  <c r="AT22" i="5"/>
  <c r="BQ22" i="5" s="1"/>
  <c r="BR22" i="5" s="1"/>
  <c r="AJ22" i="5"/>
  <c r="Z22" i="5"/>
  <c r="P22" i="5"/>
  <c r="BN21" i="5"/>
  <c r="BD21" i="5"/>
  <c r="AT21" i="5"/>
  <c r="AJ21" i="5"/>
  <c r="Z21" i="5"/>
  <c r="BQ21" i="5" s="1"/>
  <c r="P21" i="5"/>
  <c r="BP21" i="5" s="1"/>
  <c r="BN20" i="5"/>
  <c r="BD20" i="5"/>
  <c r="AT20" i="5"/>
  <c r="AJ20" i="5"/>
  <c r="Z20" i="5"/>
  <c r="BQ20" i="5" s="1"/>
  <c r="P20" i="5"/>
  <c r="BN19" i="5"/>
  <c r="BD19" i="5"/>
  <c r="AT19" i="5"/>
  <c r="AJ19" i="5"/>
  <c r="Z19" i="5"/>
  <c r="P19" i="5"/>
  <c r="BN18" i="5"/>
  <c r="BD18" i="5"/>
  <c r="AT18" i="5"/>
  <c r="AJ18" i="5"/>
  <c r="Z18" i="5"/>
  <c r="BQ18" i="5" s="1"/>
  <c r="P18" i="5"/>
  <c r="BN17" i="5"/>
  <c r="BD17" i="5"/>
  <c r="BP17" i="5" s="1"/>
  <c r="AT17" i="5"/>
  <c r="AJ17" i="5"/>
  <c r="Z17" i="5"/>
  <c r="BQ17" i="5"/>
  <c r="P17" i="5"/>
  <c r="BN16" i="5"/>
  <c r="BD16" i="5"/>
  <c r="AT16" i="5"/>
  <c r="AJ16" i="5"/>
  <c r="Z16" i="5"/>
  <c r="P16" i="5"/>
  <c r="BP16" i="5" s="1"/>
  <c r="BR16" i="5" s="1"/>
  <c r="BN15" i="5"/>
  <c r="BD15" i="5"/>
  <c r="AT15" i="5"/>
  <c r="AJ15" i="5"/>
  <c r="Z15" i="5"/>
  <c r="BQ15" i="5" s="1"/>
  <c r="BR15" i="5" s="1"/>
  <c r="P15" i="5"/>
  <c r="BP15" i="5" s="1"/>
  <c r="BD14" i="5"/>
  <c r="AJ14" i="5"/>
  <c r="BQ37" i="5"/>
  <c r="BQ66" i="5"/>
  <c r="BQ88" i="5"/>
  <c r="BP88" i="5"/>
  <c r="BQ19" i="5"/>
  <c r="BP22" i="5"/>
  <c r="BP18" i="5"/>
  <c r="BR18" i="5"/>
  <c r="BP78" i="5"/>
  <c r="BQ42" i="5"/>
  <c r="BQ40" i="5"/>
  <c r="BR40" i="5" s="1"/>
  <c r="BP40" i="5"/>
  <c r="BP23" i="5"/>
  <c r="BP19" i="5"/>
  <c r="BR19" i="5" s="1"/>
  <c r="BP20" i="5"/>
  <c r="BR20" i="5" s="1"/>
  <c r="BQ16" i="5"/>
  <c r="BQ71" i="5"/>
  <c r="BQ87" i="5"/>
  <c r="BR87" i="5" s="1"/>
  <c r="BQ55" i="5"/>
  <c r="BP14" i="5"/>
  <c r="BR88" i="5"/>
  <c r="BB67" i="3"/>
  <c r="AU67" i="3"/>
  <c r="AT67" i="3"/>
  <c r="AM67" i="3"/>
  <c r="AL67" i="3"/>
  <c r="AE67" i="3"/>
  <c r="AD67" i="3"/>
  <c r="W67" i="3"/>
  <c r="V67" i="3"/>
  <c r="O67" i="3" s="1"/>
  <c r="N67" i="3"/>
  <c r="G67" i="3" s="1"/>
  <c r="BB55" i="3"/>
  <c r="AU55" i="3" s="1"/>
  <c r="AT55" i="3"/>
  <c r="AM55" i="3" s="1"/>
  <c r="AL55" i="3"/>
  <c r="AE55" i="3" s="1"/>
  <c r="AD55" i="3"/>
  <c r="W55" i="3" s="1"/>
  <c r="V55" i="3"/>
  <c r="O55" i="3" s="1"/>
  <c r="N55" i="3"/>
  <c r="G55" i="3" s="1"/>
  <c r="BB80" i="3"/>
  <c r="AU80" i="3"/>
  <c r="AT80" i="3"/>
  <c r="AM80" i="3"/>
  <c r="AL80" i="3"/>
  <c r="AE80" i="3"/>
  <c r="AD80" i="3"/>
  <c r="W80" i="3" s="1"/>
  <c r="V80" i="3"/>
  <c r="O80" i="3" s="1"/>
  <c r="BK80" i="3" s="1"/>
  <c r="N80" i="3"/>
  <c r="G80" i="3" s="1"/>
  <c r="AL89" i="3"/>
  <c r="AE89" i="3" s="1"/>
  <c r="AD89" i="3"/>
  <c r="W89" i="3" s="1"/>
  <c r="V89" i="3"/>
  <c r="O89" i="3" s="1"/>
  <c r="N89" i="3"/>
  <c r="G89" i="3" s="1"/>
  <c r="BC89" i="3" s="1"/>
  <c r="AL88" i="3"/>
  <c r="AE88" i="3" s="1"/>
  <c r="AD88" i="3"/>
  <c r="W88" i="3" s="1"/>
  <c r="V88" i="3"/>
  <c r="O88" i="3" s="1"/>
  <c r="N88" i="3"/>
  <c r="AD87" i="3"/>
  <c r="W87" i="3" s="1"/>
  <c r="V87" i="3"/>
  <c r="O87" i="3" s="1"/>
  <c r="N87" i="3"/>
  <c r="G87" i="3" s="1"/>
  <c r="AL86" i="3"/>
  <c r="AD86" i="3"/>
  <c r="W86" i="3" s="1"/>
  <c r="V86" i="3"/>
  <c r="O86" i="3" s="1"/>
  <c r="N86" i="3"/>
  <c r="G86" i="3" s="1"/>
  <c r="BB85" i="3"/>
  <c r="AU85" i="3" s="1"/>
  <c r="AT85" i="3"/>
  <c r="AM85" i="3"/>
  <c r="AL85" i="3"/>
  <c r="AE85" i="3"/>
  <c r="AD85" i="3"/>
  <c r="W85" i="3" s="1"/>
  <c r="V85" i="3"/>
  <c r="O85" i="3" s="1"/>
  <c r="N85" i="3"/>
  <c r="G85" i="3" s="1"/>
  <c r="BB84" i="3"/>
  <c r="AU84" i="3" s="1"/>
  <c r="AT84" i="3"/>
  <c r="AM84" i="3" s="1"/>
  <c r="AL84" i="3"/>
  <c r="AE84" i="3" s="1"/>
  <c r="AD84" i="3"/>
  <c r="W84" i="3" s="1"/>
  <c r="V84" i="3"/>
  <c r="O84" i="3" s="1"/>
  <c r="G84" i="3"/>
  <c r="BB83" i="3"/>
  <c r="AU83" i="3"/>
  <c r="AT83" i="3"/>
  <c r="AM83" i="3"/>
  <c r="AL83" i="3"/>
  <c r="AE83" i="3"/>
  <c r="AD83" i="3"/>
  <c r="W83" i="3"/>
  <c r="V83" i="3"/>
  <c r="O83" i="3"/>
  <c r="N83" i="3"/>
  <c r="G83" i="3"/>
  <c r="BC83" i="3" s="1"/>
  <c r="BB74" i="3"/>
  <c r="AU74" i="3"/>
  <c r="AD74" i="3"/>
  <c r="W74" i="3"/>
  <c r="V74" i="3"/>
  <c r="O74" i="3"/>
  <c r="N74" i="3"/>
  <c r="G74" i="3"/>
  <c r="BB82" i="3"/>
  <c r="AU82" i="3"/>
  <c r="AT82" i="3"/>
  <c r="AM82" i="3" s="1"/>
  <c r="AL82" i="3"/>
  <c r="AE82" i="3" s="1"/>
  <c r="AD82" i="3"/>
  <c r="W82" i="3"/>
  <c r="V82" i="3"/>
  <c r="O82" i="3" s="1"/>
  <c r="N82" i="3"/>
  <c r="G82" i="3" s="1"/>
  <c r="BB81" i="3"/>
  <c r="AU81" i="3" s="1"/>
  <c r="AT81" i="3"/>
  <c r="AM81" i="3" s="1"/>
  <c r="AL81" i="3"/>
  <c r="AE81" i="3"/>
  <c r="AD81" i="3"/>
  <c r="W81" i="3" s="1"/>
  <c r="V81" i="3"/>
  <c r="O81" i="3"/>
  <c r="BK81" i="3" s="1"/>
  <c r="N81" i="3"/>
  <c r="G81" i="3" s="1"/>
  <c r="BB79" i="3"/>
  <c r="AU79" i="3" s="1"/>
  <c r="AT79" i="3"/>
  <c r="AM79" i="3"/>
  <c r="AL79" i="3"/>
  <c r="AE79" i="3" s="1"/>
  <c r="AD79" i="3"/>
  <c r="W79" i="3"/>
  <c r="V79" i="3"/>
  <c r="O79" i="3" s="1"/>
  <c r="N79" i="3"/>
  <c r="G79" i="3" s="1"/>
  <c r="BB77" i="3"/>
  <c r="AU77" i="3" s="1"/>
  <c r="AT77" i="3"/>
  <c r="AM77" i="3" s="1"/>
  <c r="AL77" i="3"/>
  <c r="AE77" i="3" s="1"/>
  <c r="AD77" i="3"/>
  <c r="W77" i="3" s="1"/>
  <c r="V77" i="3"/>
  <c r="N77" i="3"/>
  <c r="G77" i="3"/>
  <c r="BB76" i="3"/>
  <c r="AU76" i="3" s="1"/>
  <c r="AT76" i="3"/>
  <c r="AM76" i="3"/>
  <c r="AL76" i="3"/>
  <c r="AD76" i="3"/>
  <c r="W76" i="3" s="1"/>
  <c r="V76" i="3"/>
  <c r="O76" i="3"/>
  <c r="N76" i="3"/>
  <c r="G76" i="3" s="1"/>
  <c r="BB75" i="3"/>
  <c r="AU75" i="3"/>
  <c r="AT75" i="3"/>
  <c r="AM75" i="3" s="1"/>
  <c r="AL75" i="3"/>
  <c r="AE75" i="3"/>
  <c r="AD75" i="3"/>
  <c r="W75" i="3" s="1"/>
  <c r="BC75" i="3" s="1"/>
  <c r="V75" i="3"/>
  <c r="O75" i="3" s="1"/>
  <c r="BK75" i="3" s="1"/>
  <c r="N75" i="3"/>
  <c r="G75" i="3"/>
  <c r="BB73" i="3"/>
  <c r="AU73" i="3" s="1"/>
  <c r="AT73" i="3"/>
  <c r="AM73" i="3" s="1"/>
  <c r="AL73" i="3"/>
  <c r="AE73" i="3" s="1"/>
  <c r="AD73" i="3"/>
  <c r="V73" i="3"/>
  <c r="O73" i="3" s="1"/>
  <c r="N73" i="3"/>
  <c r="G73" i="3"/>
  <c r="BB72" i="3"/>
  <c r="AU72" i="3" s="1"/>
  <c r="AT72" i="3"/>
  <c r="AM72" i="3"/>
  <c r="AL72" i="3"/>
  <c r="AE72" i="3" s="1"/>
  <c r="AD72" i="3"/>
  <c r="W72" i="3"/>
  <c r="V72" i="3"/>
  <c r="N72" i="3"/>
  <c r="G72" i="3"/>
  <c r="BB71" i="3"/>
  <c r="AU71" i="3" s="1"/>
  <c r="BK71" i="3" s="1"/>
  <c r="AT71" i="3"/>
  <c r="AM71" i="3"/>
  <c r="AL71" i="3"/>
  <c r="AE71" i="3" s="1"/>
  <c r="AD71" i="3"/>
  <c r="W71" i="3"/>
  <c r="V71" i="3"/>
  <c r="O71" i="3" s="1"/>
  <c r="N71" i="3"/>
  <c r="G71" i="3"/>
  <c r="BB70" i="3"/>
  <c r="AU70" i="3" s="1"/>
  <c r="AT70" i="3"/>
  <c r="AM70" i="3"/>
  <c r="AL70" i="3"/>
  <c r="AE70" i="3" s="1"/>
  <c r="AD70" i="3"/>
  <c r="W70" i="3"/>
  <c r="V70" i="3"/>
  <c r="O70" i="3" s="1"/>
  <c r="N70" i="3"/>
  <c r="G70" i="3"/>
  <c r="BB69" i="3"/>
  <c r="AU69" i="3" s="1"/>
  <c r="BK69" i="3" s="1"/>
  <c r="AT69" i="3"/>
  <c r="AM69" i="3" s="1"/>
  <c r="AL69" i="3"/>
  <c r="AE69" i="3"/>
  <c r="AD69" i="3"/>
  <c r="W69" i="3" s="1"/>
  <c r="V69" i="3"/>
  <c r="O69" i="3"/>
  <c r="BB68" i="3"/>
  <c r="AU68" i="3" s="1"/>
  <c r="AT68" i="3"/>
  <c r="AM68" i="3" s="1"/>
  <c r="AL68" i="3"/>
  <c r="AE68" i="3" s="1"/>
  <c r="AD68" i="3"/>
  <c r="W68" i="3" s="1"/>
  <c r="V68" i="3"/>
  <c r="O68" i="3" s="1"/>
  <c r="N68" i="3"/>
  <c r="G68" i="3"/>
  <c r="BB66" i="3"/>
  <c r="AU66" i="3" s="1"/>
  <c r="AT66" i="3"/>
  <c r="AM66" i="3"/>
  <c r="AL66" i="3"/>
  <c r="AE66" i="3" s="1"/>
  <c r="AD66" i="3"/>
  <c r="W66" i="3" s="1"/>
  <c r="V66" i="3"/>
  <c r="O66" i="3" s="1"/>
  <c r="N66" i="3"/>
  <c r="G66" i="3"/>
  <c r="BB65" i="3"/>
  <c r="AU65" i="3" s="1"/>
  <c r="AT65" i="3"/>
  <c r="AM65" i="3" s="1"/>
  <c r="AL65" i="3"/>
  <c r="AE65" i="3"/>
  <c r="AD65" i="3"/>
  <c r="W65" i="3" s="1"/>
  <c r="V65" i="3"/>
  <c r="O65" i="3" s="1"/>
  <c r="N65" i="3"/>
  <c r="G65" i="3" s="1"/>
  <c r="BB64" i="3"/>
  <c r="AU64" i="3" s="1"/>
  <c r="AT64" i="3"/>
  <c r="AM64" i="3"/>
  <c r="AL64" i="3"/>
  <c r="AE64" i="3" s="1"/>
  <c r="AD64" i="3"/>
  <c r="W64" i="3"/>
  <c r="V64" i="3"/>
  <c r="O64" i="3" s="1"/>
  <c r="N64" i="3"/>
  <c r="G64" i="3"/>
  <c r="BB63" i="3"/>
  <c r="AU63" i="3" s="1"/>
  <c r="AT63" i="3"/>
  <c r="AM63" i="3"/>
  <c r="AL63" i="3"/>
  <c r="AE63" i="3" s="1"/>
  <c r="AD63" i="3"/>
  <c r="W63" i="3"/>
  <c r="V63" i="3"/>
  <c r="O63" i="3" s="1"/>
  <c r="N63" i="3"/>
  <c r="G63" i="3" s="1"/>
  <c r="BB62" i="3"/>
  <c r="AU62" i="3"/>
  <c r="AT62" i="3"/>
  <c r="AM62" i="3" s="1"/>
  <c r="AL62" i="3"/>
  <c r="AE62" i="3"/>
  <c r="AD62" i="3"/>
  <c r="W62" i="3" s="1"/>
  <c r="V62" i="3"/>
  <c r="O62" i="3"/>
  <c r="N62" i="3"/>
  <c r="G62" i="3" s="1"/>
  <c r="BB61" i="3"/>
  <c r="AU61" i="3"/>
  <c r="AT61" i="3"/>
  <c r="AM61" i="3" s="1"/>
  <c r="AL61" i="3"/>
  <c r="AE61" i="3"/>
  <c r="AD61" i="3"/>
  <c r="W61" i="3" s="1"/>
  <c r="V60" i="3"/>
  <c r="O60" i="3"/>
  <c r="AD60" i="3"/>
  <c r="W60" i="3" s="1"/>
  <c r="AL60" i="3"/>
  <c r="AE60" i="3"/>
  <c r="AT60" i="3"/>
  <c r="AM60" i="3" s="1"/>
  <c r="BB60" i="3"/>
  <c r="AU60" i="3"/>
  <c r="BB59" i="3"/>
  <c r="AU59" i="3" s="1"/>
  <c r="AT59" i="3"/>
  <c r="AM59" i="3" s="1"/>
  <c r="AL59" i="3"/>
  <c r="AE59" i="3"/>
  <c r="AD59" i="3"/>
  <c r="W59" i="3" s="1"/>
  <c r="V59" i="3"/>
  <c r="O59" i="3" s="1"/>
  <c r="N59" i="3"/>
  <c r="G59" i="3"/>
  <c r="BB58" i="3"/>
  <c r="AU58" i="3" s="1"/>
  <c r="AT58" i="3"/>
  <c r="AM58" i="3"/>
  <c r="AL58" i="3"/>
  <c r="AE58" i="3" s="1"/>
  <c r="W58" i="3"/>
  <c r="O58" i="3"/>
  <c r="G58" i="3"/>
  <c r="BC58" i="3" s="1"/>
  <c r="AL49" i="3"/>
  <c r="AE49" i="3" s="1"/>
  <c r="N48" i="3"/>
  <c r="G48" i="3"/>
  <c r="V48" i="3"/>
  <c r="O48" i="3" s="1"/>
  <c r="AD48" i="3"/>
  <c r="W48" i="3" s="1"/>
  <c r="AL48" i="3"/>
  <c r="AE48" i="3" s="1"/>
  <c r="AT48" i="3"/>
  <c r="AM48" i="3" s="1"/>
  <c r="AT40" i="3"/>
  <c r="AM40" i="3"/>
  <c r="AT41" i="3"/>
  <c r="AM41" i="3" s="1"/>
  <c r="AT42" i="3"/>
  <c r="AM42" i="3"/>
  <c r="BD21" i="3"/>
  <c r="AT29" i="3"/>
  <c r="AM29" i="3" s="1"/>
  <c r="BB29" i="3"/>
  <c r="AU29" i="3"/>
  <c r="AL50" i="3"/>
  <c r="AE50" i="3" s="1"/>
  <c r="AD50" i="3"/>
  <c r="W50" i="3" s="1"/>
  <c r="V50" i="3"/>
  <c r="O50" i="3" s="1"/>
  <c r="N50" i="3"/>
  <c r="G50" i="3" s="1"/>
  <c r="AD16" i="3"/>
  <c r="W16" i="3" s="1"/>
  <c r="AD17" i="3"/>
  <c r="W17" i="3"/>
  <c r="BC17" i="3" s="1"/>
  <c r="AD18" i="3"/>
  <c r="W18" i="3" s="1"/>
  <c r="AD19" i="3"/>
  <c r="W19" i="3"/>
  <c r="AD20" i="3"/>
  <c r="W20" i="3" s="1"/>
  <c r="AD21" i="3"/>
  <c r="W21" i="3"/>
  <c r="AD22" i="3"/>
  <c r="W22" i="3" s="1"/>
  <c r="AD23" i="3"/>
  <c r="W23" i="3"/>
  <c r="AD24" i="3"/>
  <c r="W24" i="3" s="1"/>
  <c r="AD25" i="3"/>
  <c r="W25" i="3"/>
  <c r="AD26" i="3"/>
  <c r="W26" i="3" s="1"/>
  <c r="AD27" i="3"/>
  <c r="W27" i="3"/>
  <c r="AD28" i="3"/>
  <c r="W28" i="3" s="1"/>
  <c r="BC28" i="3" s="1"/>
  <c r="AD29" i="3"/>
  <c r="W29" i="3"/>
  <c r="AD31" i="3"/>
  <c r="W31" i="3" s="1"/>
  <c r="AD32" i="3"/>
  <c r="W32" i="3"/>
  <c r="AD33" i="3"/>
  <c r="W33" i="3" s="1"/>
  <c r="AD34" i="3"/>
  <c r="W34" i="3"/>
  <c r="AD35" i="3"/>
  <c r="W35" i="3" s="1"/>
  <c r="AD36" i="3"/>
  <c r="W36" i="3"/>
  <c r="AD37" i="3"/>
  <c r="W37" i="3" s="1"/>
  <c r="AD38" i="3"/>
  <c r="W38" i="3"/>
  <c r="AD39" i="3"/>
  <c r="W39" i="3" s="1"/>
  <c r="AD40" i="3"/>
  <c r="W40" i="3"/>
  <c r="AD41" i="3"/>
  <c r="W41" i="3" s="1"/>
  <c r="AD42" i="3"/>
  <c r="W42" i="3"/>
  <c r="AD43" i="3"/>
  <c r="W43" i="3" s="1"/>
  <c r="AD49" i="3"/>
  <c r="W49" i="3" s="1"/>
  <c r="AD51" i="3"/>
  <c r="W51" i="3" s="1"/>
  <c r="AD52" i="3"/>
  <c r="W52" i="3"/>
  <c r="AD53" i="3"/>
  <c r="W53" i="3" s="1"/>
  <c r="AD54" i="3"/>
  <c r="W54" i="3"/>
  <c r="AD56" i="3"/>
  <c r="W56" i="3" s="1"/>
  <c r="AD57" i="3"/>
  <c r="W57" i="3" s="1"/>
  <c r="AD78" i="3"/>
  <c r="W78" i="3" s="1"/>
  <c r="AD15" i="3"/>
  <c r="W15" i="3"/>
  <c r="AM16" i="3"/>
  <c r="AM18" i="3"/>
  <c r="AM19" i="3"/>
  <c r="AT20" i="3"/>
  <c r="AM20" i="3" s="1"/>
  <c r="AT21" i="3"/>
  <c r="AM21" i="3"/>
  <c r="AT22" i="3"/>
  <c r="AM22" i="3" s="1"/>
  <c r="AT23" i="3"/>
  <c r="AM23" i="3"/>
  <c r="AT24" i="3"/>
  <c r="AM24" i="3" s="1"/>
  <c r="AT25" i="3"/>
  <c r="AM25" i="3"/>
  <c r="AT26" i="3"/>
  <c r="AM26" i="3" s="1"/>
  <c r="AT27" i="3"/>
  <c r="AM27" i="3"/>
  <c r="AT28" i="3"/>
  <c r="AM28" i="3" s="1"/>
  <c r="AT31" i="3"/>
  <c r="AM31" i="3"/>
  <c r="AT32" i="3"/>
  <c r="AM32" i="3" s="1"/>
  <c r="AT33" i="3"/>
  <c r="AM33" i="3"/>
  <c r="AT34" i="3"/>
  <c r="AM34" i="3" s="1"/>
  <c r="AT35" i="3"/>
  <c r="AM35" i="3"/>
  <c r="AT36" i="3"/>
  <c r="AM36" i="3" s="1"/>
  <c r="AT37" i="3"/>
  <c r="AM37" i="3"/>
  <c r="AT38" i="3"/>
  <c r="AM38" i="3" s="1"/>
  <c r="AT39" i="3"/>
  <c r="AM39" i="3"/>
  <c r="AT49" i="3"/>
  <c r="AM49" i="3" s="1"/>
  <c r="AT50" i="3"/>
  <c r="AM50" i="3" s="1"/>
  <c r="AT51" i="3"/>
  <c r="AM51" i="3"/>
  <c r="AT52" i="3"/>
  <c r="AM52" i="3" s="1"/>
  <c r="AT53" i="3"/>
  <c r="AM53" i="3"/>
  <c r="AT54" i="3"/>
  <c r="AM54" i="3" s="1"/>
  <c r="AT56" i="3"/>
  <c r="AM56" i="3"/>
  <c r="AT57" i="3"/>
  <c r="AM57" i="3" s="1"/>
  <c r="AT78" i="3"/>
  <c r="AM78" i="3" s="1"/>
  <c r="AT86" i="3"/>
  <c r="AT87" i="3"/>
  <c r="AM87" i="3"/>
  <c r="AT88" i="3"/>
  <c r="AM88" i="3" s="1"/>
  <c r="AT89" i="3"/>
  <c r="AM89" i="3"/>
  <c r="AM15" i="3"/>
  <c r="V16" i="3"/>
  <c r="O16" i="3" s="1"/>
  <c r="V17" i="3"/>
  <c r="O17" i="3"/>
  <c r="V18" i="3"/>
  <c r="O18" i="3" s="1"/>
  <c r="V19" i="3"/>
  <c r="O19" i="3"/>
  <c r="BK19" i="3" s="1"/>
  <c r="V20" i="3"/>
  <c r="O20" i="3" s="1"/>
  <c r="V21" i="3"/>
  <c r="O21" i="3"/>
  <c r="V22" i="3"/>
  <c r="O22" i="3" s="1"/>
  <c r="V23" i="3"/>
  <c r="O23" i="3"/>
  <c r="V24" i="3"/>
  <c r="O24" i="3" s="1"/>
  <c r="V25" i="3"/>
  <c r="O25" i="3"/>
  <c r="V26" i="3"/>
  <c r="O26" i="3" s="1"/>
  <c r="V27" i="3"/>
  <c r="O27" i="3"/>
  <c r="V28" i="3"/>
  <c r="O28" i="3" s="1"/>
  <c r="V29" i="3"/>
  <c r="O29" i="3"/>
  <c r="V31" i="3"/>
  <c r="O31" i="3" s="1"/>
  <c r="V32" i="3"/>
  <c r="O32" i="3"/>
  <c r="V33" i="3"/>
  <c r="O33" i="3" s="1"/>
  <c r="V34" i="3"/>
  <c r="O34" i="3"/>
  <c r="V35" i="3"/>
  <c r="O35" i="3" s="1"/>
  <c r="V36" i="3"/>
  <c r="O36" i="3"/>
  <c r="BK36" i="3" s="1"/>
  <c r="V37" i="3"/>
  <c r="O37" i="3" s="1"/>
  <c r="V38" i="3"/>
  <c r="O38" i="3"/>
  <c r="V39" i="3"/>
  <c r="O39" i="3" s="1"/>
  <c r="V40" i="3"/>
  <c r="O40" i="3"/>
  <c r="V41" i="3"/>
  <c r="O41" i="3" s="1"/>
  <c r="V42" i="3"/>
  <c r="O42" i="3"/>
  <c r="V49" i="3"/>
  <c r="O49" i="3" s="1"/>
  <c r="V51" i="3"/>
  <c r="O51" i="3" s="1"/>
  <c r="V52" i="3"/>
  <c r="O52" i="3" s="1"/>
  <c r="BK52" i="3" s="1"/>
  <c r="V53" i="3"/>
  <c r="O53" i="3" s="1"/>
  <c r="V54" i="3"/>
  <c r="O54" i="3"/>
  <c r="V56" i="3"/>
  <c r="O56" i="3" s="1"/>
  <c r="V57" i="3"/>
  <c r="O57" i="3" s="1"/>
  <c r="V61" i="3"/>
  <c r="O61" i="3" s="1"/>
  <c r="V78" i="3"/>
  <c r="O78" i="3" s="1"/>
  <c r="V15" i="3"/>
  <c r="O15" i="3"/>
  <c r="AS90" i="3"/>
  <c r="AR90" i="3"/>
  <c r="AQ90" i="3"/>
  <c r="AP90" i="3"/>
  <c r="AO90" i="3"/>
  <c r="AN90" i="3"/>
  <c r="AC90" i="3"/>
  <c r="AB90" i="3"/>
  <c r="AA90" i="3"/>
  <c r="Z90" i="3"/>
  <c r="Y90" i="3"/>
  <c r="X90" i="3"/>
  <c r="U90" i="3"/>
  <c r="T90" i="3"/>
  <c r="S90" i="3"/>
  <c r="R90" i="3"/>
  <c r="Q90" i="3"/>
  <c r="P90" i="3"/>
  <c r="BD16" i="3"/>
  <c r="BE16" i="3"/>
  <c r="BF16" i="3"/>
  <c r="BG16" i="3"/>
  <c r="BH16" i="3"/>
  <c r="BI16" i="3"/>
  <c r="BL16" i="3"/>
  <c r="BM16" i="3"/>
  <c r="BN16" i="3"/>
  <c r="BO16" i="3"/>
  <c r="BP16" i="3"/>
  <c r="BQ16" i="3"/>
  <c r="BD17" i="3"/>
  <c r="BE17" i="3"/>
  <c r="BF17" i="3"/>
  <c r="BG17" i="3"/>
  <c r="BH17" i="3"/>
  <c r="BI17" i="3"/>
  <c r="BL17" i="3"/>
  <c r="BM17" i="3"/>
  <c r="BN17" i="3"/>
  <c r="BO17" i="3"/>
  <c r="BP17" i="3"/>
  <c r="BQ17" i="3"/>
  <c r="BD18" i="3"/>
  <c r="BE18" i="3"/>
  <c r="BF18" i="3"/>
  <c r="BG18" i="3"/>
  <c r="BH18" i="3"/>
  <c r="BI18" i="3"/>
  <c r="BL18" i="3"/>
  <c r="BM18" i="3"/>
  <c r="BN18" i="3"/>
  <c r="BO18" i="3"/>
  <c r="BP18" i="3"/>
  <c r="BQ18" i="3"/>
  <c r="BD19" i="3"/>
  <c r="BE19" i="3"/>
  <c r="BF19" i="3"/>
  <c r="BG19" i="3"/>
  <c r="BH19" i="3"/>
  <c r="BI19" i="3"/>
  <c r="BL19" i="3"/>
  <c r="BM19" i="3"/>
  <c r="BN19" i="3"/>
  <c r="BO19" i="3"/>
  <c r="BP19" i="3"/>
  <c r="BQ19" i="3"/>
  <c r="BD20" i="3"/>
  <c r="BE20" i="3"/>
  <c r="BF20" i="3"/>
  <c r="BG20" i="3"/>
  <c r="BH20" i="3"/>
  <c r="BI20" i="3"/>
  <c r="BL20" i="3"/>
  <c r="BM20" i="3"/>
  <c r="BN20" i="3"/>
  <c r="BO20" i="3"/>
  <c r="BP20" i="3"/>
  <c r="BQ20" i="3"/>
  <c r="BE21" i="3"/>
  <c r="BF21" i="3"/>
  <c r="BG21" i="3"/>
  <c r="BH21" i="3"/>
  <c r="BI21" i="3"/>
  <c r="BL21" i="3"/>
  <c r="BM21" i="3"/>
  <c r="BN21" i="3"/>
  <c r="BO21" i="3"/>
  <c r="BP21" i="3"/>
  <c r="BQ21" i="3"/>
  <c r="BD22" i="3"/>
  <c r="BE22" i="3"/>
  <c r="BF22" i="3"/>
  <c r="BG22" i="3"/>
  <c r="BH22" i="3"/>
  <c r="BI22" i="3"/>
  <c r="BL22" i="3"/>
  <c r="BM22" i="3"/>
  <c r="BN22" i="3"/>
  <c r="BO22" i="3"/>
  <c r="BP22" i="3"/>
  <c r="BQ22" i="3"/>
  <c r="BD23" i="3"/>
  <c r="BE23" i="3"/>
  <c r="BF23" i="3"/>
  <c r="BG23" i="3"/>
  <c r="BH23" i="3"/>
  <c r="BI23" i="3"/>
  <c r="BL23" i="3"/>
  <c r="BM23" i="3"/>
  <c r="BN23" i="3"/>
  <c r="BO23" i="3"/>
  <c r="BP23" i="3"/>
  <c r="BQ23" i="3"/>
  <c r="BD24" i="3"/>
  <c r="BE24" i="3"/>
  <c r="BF24" i="3"/>
  <c r="BG24" i="3"/>
  <c r="BH24" i="3"/>
  <c r="BI24" i="3"/>
  <c r="BL24" i="3"/>
  <c r="BM24" i="3"/>
  <c r="BN24" i="3"/>
  <c r="BO24" i="3"/>
  <c r="BP24" i="3"/>
  <c r="BQ24" i="3"/>
  <c r="BD25" i="3"/>
  <c r="BE25" i="3"/>
  <c r="BF25" i="3"/>
  <c r="BG25" i="3"/>
  <c r="BH25" i="3"/>
  <c r="BI25" i="3"/>
  <c r="BL25" i="3"/>
  <c r="BM25" i="3"/>
  <c r="BN25" i="3"/>
  <c r="BO25" i="3"/>
  <c r="BP25" i="3"/>
  <c r="BQ25" i="3"/>
  <c r="BD26" i="3"/>
  <c r="BE26" i="3"/>
  <c r="BF26" i="3"/>
  <c r="BG26" i="3"/>
  <c r="BH26" i="3"/>
  <c r="BI26" i="3"/>
  <c r="BL26" i="3"/>
  <c r="BM26" i="3"/>
  <c r="BN26" i="3"/>
  <c r="BO26" i="3"/>
  <c r="BP26" i="3"/>
  <c r="BQ26" i="3"/>
  <c r="BD27" i="3"/>
  <c r="BE27" i="3"/>
  <c r="BF27" i="3"/>
  <c r="BG27" i="3"/>
  <c r="BH27" i="3"/>
  <c r="BI27" i="3"/>
  <c r="BL27" i="3"/>
  <c r="BM27" i="3"/>
  <c r="BN27" i="3"/>
  <c r="BO27" i="3"/>
  <c r="BP27" i="3"/>
  <c r="BQ27" i="3"/>
  <c r="BD28" i="3"/>
  <c r="BE28" i="3"/>
  <c r="BF28" i="3"/>
  <c r="BG28" i="3"/>
  <c r="BH28" i="3"/>
  <c r="BI28" i="3"/>
  <c r="BL28" i="3"/>
  <c r="BM28" i="3"/>
  <c r="BN28" i="3"/>
  <c r="BO28" i="3"/>
  <c r="BP28" i="3"/>
  <c r="BQ28" i="3"/>
  <c r="BD29" i="3"/>
  <c r="BE29" i="3"/>
  <c r="BF29" i="3"/>
  <c r="BG29" i="3"/>
  <c r="BH29" i="3"/>
  <c r="BI29" i="3"/>
  <c r="BL29" i="3"/>
  <c r="BM29" i="3"/>
  <c r="BN29" i="3"/>
  <c r="BO29" i="3"/>
  <c r="BP29" i="3"/>
  <c r="BQ29" i="3"/>
  <c r="BD31" i="3"/>
  <c r="BE31" i="3"/>
  <c r="BF31" i="3"/>
  <c r="BG31" i="3"/>
  <c r="BH31" i="3"/>
  <c r="BI31" i="3"/>
  <c r="BL31" i="3"/>
  <c r="BM31" i="3"/>
  <c r="BN31" i="3"/>
  <c r="BO31" i="3"/>
  <c r="BP31" i="3"/>
  <c r="BQ31" i="3"/>
  <c r="BD32" i="3"/>
  <c r="BE32" i="3"/>
  <c r="BF32" i="3"/>
  <c r="BG32" i="3"/>
  <c r="BH32" i="3"/>
  <c r="BI32" i="3"/>
  <c r="BL32" i="3"/>
  <c r="BM32" i="3"/>
  <c r="BN32" i="3"/>
  <c r="BO32" i="3"/>
  <c r="BP32" i="3"/>
  <c r="BQ32" i="3"/>
  <c r="BD33" i="3"/>
  <c r="BE33" i="3"/>
  <c r="BF33" i="3"/>
  <c r="BG33" i="3"/>
  <c r="BH33" i="3"/>
  <c r="BI33" i="3"/>
  <c r="BL33" i="3"/>
  <c r="BM33" i="3"/>
  <c r="BN33" i="3"/>
  <c r="BO33" i="3"/>
  <c r="BP33" i="3"/>
  <c r="BQ33" i="3"/>
  <c r="BD34" i="3"/>
  <c r="BE34" i="3"/>
  <c r="BF34" i="3"/>
  <c r="BG34" i="3"/>
  <c r="BH34" i="3"/>
  <c r="BI34" i="3"/>
  <c r="BL34" i="3"/>
  <c r="BM34" i="3"/>
  <c r="BN34" i="3"/>
  <c r="BO34" i="3"/>
  <c r="BP34" i="3"/>
  <c r="BQ34" i="3"/>
  <c r="BD35" i="3"/>
  <c r="BE35" i="3"/>
  <c r="BF35" i="3"/>
  <c r="BG35" i="3"/>
  <c r="BH35" i="3"/>
  <c r="BI35" i="3"/>
  <c r="BL35" i="3"/>
  <c r="BM35" i="3"/>
  <c r="BN35" i="3"/>
  <c r="BO35" i="3"/>
  <c r="BP35" i="3"/>
  <c r="BQ35" i="3"/>
  <c r="BD36" i="3"/>
  <c r="BE36" i="3"/>
  <c r="BF36" i="3"/>
  <c r="BG36" i="3"/>
  <c r="BH36" i="3"/>
  <c r="BI36" i="3"/>
  <c r="BL36" i="3"/>
  <c r="BM36" i="3"/>
  <c r="BN36" i="3"/>
  <c r="BO36" i="3"/>
  <c r="BP36" i="3"/>
  <c r="BQ36" i="3"/>
  <c r="BD37" i="3"/>
  <c r="BE37" i="3"/>
  <c r="BF37" i="3"/>
  <c r="BG37" i="3"/>
  <c r="BH37" i="3"/>
  <c r="BI37" i="3"/>
  <c r="BL37" i="3"/>
  <c r="BM37" i="3"/>
  <c r="BN37" i="3"/>
  <c r="BO37" i="3"/>
  <c r="BP37" i="3"/>
  <c r="BQ37" i="3"/>
  <c r="BD38" i="3"/>
  <c r="BE38" i="3"/>
  <c r="BF38" i="3"/>
  <c r="BG38" i="3"/>
  <c r="BH38" i="3"/>
  <c r="BI38" i="3"/>
  <c r="BL38" i="3"/>
  <c r="BM38" i="3"/>
  <c r="BN38" i="3"/>
  <c r="BO38" i="3"/>
  <c r="BP38" i="3"/>
  <c r="BQ38" i="3"/>
  <c r="BD39" i="3"/>
  <c r="BE39" i="3"/>
  <c r="BF39" i="3"/>
  <c r="BG39" i="3"/>
  <c r="BH39" i="3"/>
  <c r="BI39" i="3"/>
  <c r="BL39" i="3"/>
  <c r="BM39" i="3"/>
  <c r="BN39" i="3"/>
  <c r="BO39" i="3"/>
  <c r="BP39" i="3"/>
  <c r="BQ39" i="3"/>
  <c r="BD40" i="3"/>
  <c r="BE40" i="3"/>
  <c r="BF40" i="3"/>
  <c r="BG40" i="3"/>
  <c r="BH40" i="3"/>
  <c r="BI40" i="3"/>
  <c r="BL40" i="3"/>
  <c r="BM40" i="3"/>
  <c r="BN40" i="3"/>
  <c r="BO40" i="3"/>
  <c r="BP40" i="3"/>
  <c r="BQ40" i="3"/>
  <c r="BD41" i="3"/>
  <c r="BE41" i="3"/>
  <c r="BF41" i="3"/>
  <c r="BG41" i="3"/>
  <c r="BH41" i="3"/>
  <c r="BI41" i="3"/>
  <c r="BL41" i="3"/>
  <c r="BM41" i="3"/>
  <c r="BN41" i="3"/>
  <c r="BO41" i="3"/>
  <c r="BP41" i="3"/>
  <c r="BQ41" i="3"/>
  <c r="BD42" i="3"/>
  <c r="BE42" i="3"/>
  <c r="BF42" i="3"/>
  <c r="BG42" i="3"/>
  <c r="BH42" i="3"/>
  <c r="BI42" i="3"/>
  <c r="BL42" i="3"/>
  <c r="BM42" i="3"/>
  <c r="BN42" i="3"/>
  <c r="BO42" i="3"/>
  <c r="BP42" i="3"/>
  <c r="BQ42" i="3"/>
  <c r="BD43" i="3"/>
  <c r="BE43" i="3"/>
  <c r="BF43" i="3"/>
  <c r="BG43" i="3"/>
  <c r="BH43" i="3"/>
  <c r="BI43" i="3"/>
  <c r="BL43" i="3"/>
  <c r="BM43" i="3"/>
  <c r="BN43" i="3"/>
  <c r="BO43" i="3"/>
  <c r="BP43" i="3"/>
  <c r="BQ43" i="3"/>
  <c r="BD44" i="3"/>
  <c r="BE44" i="3"/>
  <c r="BF44" i="3"/>
  <c r="BG44" i="3"/>
  <c r="BH44" i="3"/>
  <c r="BI44" i="3"/>
  <c r="BL44" i="3"/>
  <c r="BM44" i="3"/>
  <c r="BN44" i="3"/>
  <c r="BO44" i="3"/>
  <c r="BP44" i="3"/>
  <c r="BQ44" i="3"/>
  <c r="BD48" i="3"/>
  <c r="BE48" i="3"/>
  <c r="BF48" i="3"/>
  <c r="BG48" i="3"/>
  <c r="BH48" i="3"/>
  <c r="BI48" i="3"/>
  <c r="BL48" i="3"/>
  <c r="BM48" i="3"/>
  <c r="BN48" i="3"/>
  <c r="BO48" i="3"/>
  <c r="BP48" i="3"/>
  <c r="BQ48" i="3"/>
  <c r="BD49" i="3"/>
  <c r="BE49" i="3"/>
  <c r="BF49" i="3"/>
  <c r="BG49" i="3"/>
  <c r="BH49" i="3"/>
  <c r="BI49" i="3"/>
  <c r="BL49" i="3"/>
  <c r="BM49" i="3"/>
  <c r="BN49" i="3"/>
  <c r="BO49" i="3"/>
  <c r="BP49" i="3"/>
  <c r="BQ49" i="3"/>
  <c r="BD50" i="3"/>
  <c r="BE50" i="3"/>
  <c r="BF50" i="3"/>
  <c r="BG50" i="3"/>
  <c r="BH50" i="3"/>
  <c r="BI50" i="3"/>
  <c r="BL50" i="3"/>
  <c r="BM50" i="3"/>
  <c r="BN50" i="3"/>
  <c r="BO50" i="3"/>
  <c r="BP50" i="3"/>
  <c r="BQ50" i="3"/>
  <c r="BD51" i="3"/>
  <c r="BE51" i="3"/>
  <c r="BF51" i="3"/>
  <c r="BG51" i="3"/>
  <c r="BH51" i="3"/>
  <c r="BI51" i="3"/>
  <c r="BL51" i="3"/>
  <c r="BM51" i="3"/>
  <c r="BN51" i="3"/>
  <c r="BO51" i="3"/>
  <c r="BP51" i="3"/>
  <c r="BQ51" i="3"/>
  <c r="BD52" i="3"/>
  <c r="BE52" i="3"/>
  <c r="BF52" i="3"/>
  <c r="BG52" i="3"/>
  <c r="BH52" i="3"/>
  <c r="BI52" i="3"/>
  <c r="BL52" i="3"/>
  <c r="BM52" i="3"/>
  <c r="BN52" i="3"/>
  <c r="BO52" i="3"/>
  <c r="BP52" i="3"/>
  <c r="BQ52" i="3"/>
  <c r="BD53" i="3"/>
  <c r="BE53" i="3"/>
  <c r="BF53" i="3"/>
  <c r="BG53" i="3"/>
  <c r="BH53" i="3"/>
  <c r="BI53" i="3"/>
  <c r="BL53" i="3"/>
  <c r="BM53" i="3"/>
  <c r="BN53" i="3"/>
  <c r="BO53" i="3"/>
  <c r="BP53" i="3"/>
  <c r="BQ53" i="3"/>
  <c r="BD54" i="3"/>
  <c r="BE54" i="3"/>
  <c r="BF54" i="3"/>
  <c r="BG54" i="3"/>
  <c r="BH54" i="3"/>
  <c r="BI54" i="3"/>
  <c r="BL54" i="3"/>
  <c r="BM54" i="3"/>
  <c r="BN54" i="3"/>
  <c r="BO54" i="3"/>
  <c r="BP54" i="3"/>
  <c r="BQ54" i="3"/>
  <c r="BD55" i="3"/>
  <c r="BE55" i="3"/>
  <c r="BF55" i="3"/>
  <c r="BG55" i="3"/>
  <c r="BH55" i="3"/>
  <c r="BI55" i="3"/>
  <c r="BK55" i="3"/>
  <c r="BL55" i="3"/>
  <c r="BM55" i="3"/>
  <c r="BN55" i="3"/>
  <c r="BO55" i="3"/>
  <c r="BP55" i="3"/>
  <c r="BQ55" i="3"/>
  <c r="BD56" i="3"/>
  <c r="BE56" i="3"/>
  <c r="BF56" i="3"/>
  <c r="BG56" i="3"/>
  <c r="BH56" i="3"/>
  <c r="BI56" i="3"/>
  <c r="BL56" i="3"/>
  <c r="BM56" i="3"/>
  <c r="BN56" i="3"/>
  <c r="BO56" i="3"/>
  <c r="BP56" i="3"/>
  <c r="BQ56" i="3"/>
  <c r="BD57" i="3"/>
  <c r="BE57" i="3"/>
  <c r="BF57" i="3"/>
  <c r="BG57" i="3"/>
  <c r="BH57" i="3"/>
  <c r="BI57" i="3"/>
  <c r="BL57" i="3"/>
  <c r="BM57" i="3"/>
  <c r="BN57" i="3"/>
  <c r="BO57" i="3"/>
  <c r="BP57" i="3"/>
  <c r="BQ57" i="3"/>
  <c r="BD58" i="3"/>
  <c r="BE58" i="3"/>
  <c r="BF58" i="3"/>
  <c r="BG58" i="3"/>
  <c r="BH58" i="3"/>
  <c r="BI58" i="3"/>
  <c r="BL58" i="3"/>
  <c r="BM58" i="3"/>
  <c r="BN58" i="3"/>
  <c r="BO58" i="3"/>
  <c r="BP58" i="3"/>
  <c r="BQ58" i="3"/>
  <c r="BD59" i="3"/>
  <c r="BE59" i="3"/>
  <c r="BF59" i="3"/>
  <c r="BG59" i="3"/>
  <c r="BH59" i="3"/>
  <c r="BI59" i="3"/>
  <c r="BL59" i="3"/>
  <c r="BM59" i="3"/>
  <c r="BN59" i="3"/>
  <c r="BO59" i="3"/>
  <c r="BP59" i="3"/>
  <c r="BQ59" i="3"/>
  <c r="BD60" i="3"/>
  <c r="BE60" i="3"/>
  <c r="BF60" i="3"/>
  <c r="BG60" i="3"/>
  <c r="BH60" i="3"/>
  <c r="BI60" i="3"/>
  <c r="BL60" i="3"/>
  <c r="BM60" i="3"/>
  <c r="BN60" i="3"/>
  <c r="BO60" i="3"/>
  <c r="BP60" i="3"/>
  <c r="BQ60" i="3"/>
  <c r="BD61" i="3"/>
  <c r="BE61" i="3"/>
  <c r="BF61" i="3"/>
  <c r="BG61" i="3"/>
  <c r="BH61" i="3"/>
  <c r="BI61" i="3"/>
  <c r="BL61" i="3"/>
  <c r="BM61" i="3"/>
  <c r="BN61" i="3"/>
  <c r="BO61" i="3"/>
  <c r="BP61" i="3"/>
  <c r="BQ61" i="3"/>
  <c r="BC62" i="3"/>
  <c r="BD62" i="3"/>
  <c r="BE62" i="3"/>
  <c r="BF62" i="3"/>
  <c r="BG62" i="3"/>
  <c r="BI62" i="3"/>
  <c r="BL62" i="3"/>
  <c r="BM62" i="3"/>
  <c r="BN62" i="3"/>
  <c r="BO62" i="3"/>
  <c r="BP62" i="3"/>
  <c r="BQ62" i="3"/>
  <c r="BD63" i="3"/>
  <c r="BE63" i="3"/>
  <c r="BF63" i="3"/>
  <c r="BG63" i="3"/>
  <c r="BH63" i="3"/>
  <c r="BI63" i="3"/>
  <c r="BL63" i="3"/>
  <c r="BM63" i="3"/>
  <c r="BN63" i="3"/>
  <c r="BO63" i="3"/>
  <c r="BP63" i="3"/>
  <c r="BQ63" i="3"/>
  <c r="BD64" i="3"/>
  <c r="BE64" i="3"/>
  <c r="BF64" i="3"/>
  <c r="BG64" i="3"/>
  <c r="BH64" i="3"/>
  <c r="BI64" i="3"/>
  <c r="BL64" i="3"/>
  <c r="BM64" i="3"/>
  <c r="BN64" i="3"/>
  <c r="BO64" i="3"/>
  <c r="BP64" i="3"/>
  <c r="BQ64" i="3"/>
  <c r="BD65" i="3"/>
  <c r="BE65" i="3"/>
  <c r="BF65" i="3"/>
  <c r="BG65" i="3"/>
  <c r="BH65" i="3"/>
  <c r="BI65" i="3"/>
  <c r="BL65" i="3"/>
  <c r="BM65" i="3"/>
  <c r="BN65" i="3"/>
  <c r="BO65" i="3"/>
  <c r="BP65" i="3"/>
  <c r="BQ65" i="3"/>
  <c r="BD66" i="3"/>
  <c r="BE66" i="3"/>
  <c r="BF66" i="3"/>
  <c r="BG66" i="3"/>
  <c r="BH66" i="3"/>
  <c r="BI66" i="3"/>
  <c r="BL66" i="3"/>
  <c r="BM66" i="3"/>
  <c r="BN66" i="3"/>
  <c r="BO66" i="3"/>
  <c r="BP66" i="3"/>
  <c r="BQ66" i="3"/>
  <c r="BC67" i="3"/>
  <c r="BD67" i="3"/>
  <c r="BE67" i="3"/>
  <c r="BF67" i="3"/>
  <c r="BG67" i="3"/>
  <c r="BH67" i="3"/>
  <c r="BI67" i="3"/>
  <c r="BL67" i="3"/>
  <c r="BM67" i="3"/>
  <c r="BN67" i="3"/>
  <c r="BO67" i="3"/>
  <c r="BP67" i="3"/>
  <c r="BQ67" i="3"/>
  <c r="BD68" i="3"/>
  <c r="BE68" i="3"/>
  <c r="BF68" i="3"/>
  <c r="BG68" i="3"/>
  <c r="BH68" i="3"/>
  <c r="BI68" i="3"/>
  <c r="BL68" i="3"/>
  <c r="BM68" i="3"/>
  <c r="BN68" i="3"/>
  <c r="BO68" i="3"/>
  <c r="BP68" i="3"/>
  <c r="BQ68" i="3"/>
  <c r="BD69" i="3"/>
  <c r="BE69" i="3"/>
  <c r="BF69" i="3"/>
  <c r="BG69" i="3"/>
  <c r="BH69" i="3"/>
  <c r="BI69" i="3"/>
  <c r="BL69" i="3"/>
  <c r="BM69" i="3"/>
  <c r="BN69" i="3"/>
  <c r="BO69" i="3"/>
  <c r="BP69" i="3"/>
  <c r="BQ69" i="3"/>
  <c r="BC70" i="3"/>
  <c r="BD70" i="3"/>
  <c r="BE70" i="3"/>
  <c r="BF70" i="3"/>
  <c r="BG70" i="3"/>
  <c r="BH70" i="3"/>
  <c r="BI70" i="3"/>
  <c r="BL70" i="3"/>
  <c r="BM70" i="3"/>
  <c r="BN70" i="3"/>
  <c r="BO70" i="3"/>
  <c r="BP70" i="3"/>
  <c r="BQ70" i="3"/>
  <c r="BC71" i="3"/>
  <c r="BD71" i="3"/>
  <c r="BE71" i="3"/>
  <c r="BF71" i="3"/>
  <c r="BG71" i="3"/>
  <c r="BH71" i="3"/>
  <c r="BI71" i="3"/>
  <c r="BL71" i="3"/>
  <c r="BM71" i="3"/>
  <c r="BN71" i="3"/>
  <c r="BO71" i="3"/>
  <c r="BP71" i="3"/>
  <c r="BQ71" i="3"/>
  <c r="BD72" i="3"/>
  <c r="BE72" i="3"/>
  <c r="BF72" i="3"/>
  <c r="BG72" i="3"/>
  <c r="BH72" i="3"/>
  <c r="BI72" i="3"/>
  <c r="BL72" i="3"/>
  <c r="BM72" i="3"/>
  <c r="BN72" i="3"/>
  <c r="BO72" i="3"/>
  <c r="BP72" i="3"/>
  <c r="BQ72" i="3"/>
  <c r="BD73" i="3"/>
  <c r="BE73" i="3"/>
  <c r="BF73" i="3"/>
  <c r="BG73" i="3"/>
  <c r="BH73" i="3"/>
  <c r="BI73" i="3"/>
  <c r="BL73" i="3"/>
  <c r="BM73" i="3"/>
  <c r="BN73" i="3"/>
  <c r="BO73" i="3"/>
  <c r="BP73" i="3"/>
  <c r="BQ73" i="3"/>
  <c r="BD74" i="3"/>
  <c r="BE74" i="3"/>
  <c r="BF74" i="3"/>
  <c r="BG74" i="3"/>
  <c r="BH74" i="3"/>
  <c r="BI74" i="3"/>
  <c r="BL74" i="3"/>
  <c r="BM74" i="3"/>
  <c r="BN74" i="3"/>
  <c r="BO74" i="3"/>
  <c r="BP74" i="3"/>
  <c r="BQ74" i="3"/>
  <c r="BD75" i="3"/>
  <c r="BE75" i="3"/>
  <c r="BF75" i="3"/>
  <c r="BG75" i="3"/>
  <c r="BH75" i="3"/>
  <c r="BI75" i="3"/>
  <c r="BL75" i="3"/>
  <c r="BM75" i="3"/>
  <c r="BN75" i="3"/>
  <c r="BO75" i="3"/>
  <c r="BP75" i="3"/>
  <c r="BQ75" i="3"/>
  <c r="BD76" i="3"/>
  <c r="BE76" i="3"/>
  <c r="BF76" i="3"/>
  <c r="BG76" i="3"/>
  <c r="BH76" i="3"/>
  <c r="BI76" i="3"/>
  <c r="BL76" i="3"/>
  <c r="BM76" i="3"/>
  <c r="BN76" i="3"/>
  <c r="BO76" i="3"/>
  <c r="BP76" i="3"/>
  <c r="BQ76" i="3"/>
  <c r="BD77" i="3"/>
  <c r="BE77" i="3"/>
  <c r="BF77" i="3"/>
  <c r="BG77" i="3"/>
  <c r="BH77" i="3"/>
  <c r="BI77" i="3"/>
  <c r="BL77" i="3"/>
  <c r="BM77" i="3"/>
  <c r="BN77" i="3"/>
  <c r="BO77" i="3"/>
  <c r="BP77" i="3"/>
  <c r="BQ77" i="3"/>
  <c r="BD78" i="3"/>
  <c r="BE78" i="3"/>
  <c r="BF78" i="3"/>
  <c r="BG78" i="3"/>
  <c r="BH78" i="3"/>
  <c r="BI78" i="3"/>
  <c r="BL78" i="3"/>
  <c r="BM78" i="3"/>
  <c r="BN78" i="3"/>
  <c r="BO78" i="3"/>
  <c r="BP78" i="3"/>
  <c r="BQ78" i="3"/>
  <c r="BD79" i="3"/>
  <c r="BE79" i="3"/>
  <c r="BF79" i="3"/>
  <c r="BG79" i="3"/>
  <c r="BH79" i="3"/>
  <c r="BI79" i="3"/>
  <c r="BL79" i="3"/>
  <c r="BM79" i="3"/>
  <c r="BN79" i="3"/>
  <c r="BO79" i="3"/>
  <c r="BP79" i="3"/>
  <c r="BQ79" i="3"/>
  <c r="BD80" i="3"/>
  <c r="BE80" i="3"/>
  <c r="BF80" i="3"/>
  <c r="BG80" i="3"/>
  <c r="BH80" i="3"/>
  <c r="BI80" i="3"/>
  <c r="BL80" i="3"/>
  <c r="BM80" i="3"/>
  <c r="BN80" i="3"/>
  <c r="BO80" i="3"/>
  <c r="BP80" i="3"/>
  <c r="BQ80" i="3"/>
  <c r="BD81" i="3"/>
  <c r="BE81" i="3"/>
  <c r="BF81" i="3"/>
  <c r="BG81" i="3"/>
  <c r="BH81" i="3"/>
  <c r="BI81" i="3"/>
  <c r="BL81" i="3"/>
  <c r="BM81" i="3"/>
  <c r="BN81" i="3"/>
  <c r="BO81" i="3"/>
  <c r="BP81" i="3"/>
  <c r="BQ81" i="3"/>
  <c r="BD82" i="3"/>
  <c r="BE82" i="3"/>
  <c r="BF82" i="3"/>
  <c r="BG82" i="3"/>
  <c r="BH82" i="3"/>
  <c r="BI82" i="3"/>
  <c r="BK82" i="3"/>
  <c r="BL82" i="3"/>
  <c r="BM82" i="3"/>
  <c r="BN82" i="3"/>
  <c r="BO82" i="3"/>
  <c r="BP82" i="3"/>
  <c r="BQ82" i="3"/>
  <c r="BD83" i="3"/>
  <c r="BE83" i="3"/>
  <c r="BF83" i="3"/>
  <c r="BG83" i="3"/>
  <c r="BH83" i="3"/>
  <c r="BI83" i="3"/>
  <c r="BL83" i="3"/>
  <c r="BM83" i="3"/>
  <c r="BN83" i="3"/>
  <c r="BO83" i="3"/>
  <c r="BP83" i="3"/>
  <c r="BQ83" i="3"/>
  <c r="BD84" i="3"/>
  <c r="BE84" i="3"/>
  <c r="BF84" i="3"/>
  <c r="BG84" i="3"/>
  <c r="BH84" i="3"/>
  <c r="BI84" i="3"/>
  <c r="BL84" i="3"/>
  <c r="BM84" i="3"/>
  <c r="BN84" i="3"/>
  <c r="BO84" i="3"/>
  <c r="BP84" i="3"/>
  <c r="BQ84" i="3"/>
  <c r="BD85" i="3"/>
  <c r="BE85" i="3"/>
  <c r="BF85" i="3"/>
  <c r="BG85" i="3"/>
  <c r="BH85" i="3"/>
  <c r="BI85" i="3"/>
  <c r="BL85" i="3"/>
  <c r="BM85" i="3"/>
  <c r="BN85" i="3"/>
  <c r="BO85" i="3"/>
  <c r="BP85" i="3"/>
  <c r="BQ85" i="3"/>
  <c r="BD86" i="3"/>
  <c r="BE86" i="3"/>
  <c r="BF86" i="3"/>
  <c r="BG86" i="3"/>
  <c r="BH86" i="3"/>
  <c r="BI86" i="3"/>
  <c r="BL86" i="3"/>
  <c r="BM86" i="3"/>
  <c r="BN86" i="3"/>
  <c r="BO86" i="3"/>
  <c r="BP86" i="3"/>
  <c r="BQ86" i="3"/>
  <c r="BC87" i="3"/>
  <c r="BD87" i="3"/>
  <c r="BE87" i="3"/>
  <c r="BF87" i="3"/>
  <c r="BG87" i="3"/>
  <c r="BH87" i="3"/>
  <c r="BI87" i="3"/>
  <c r="BL87" i="3"/>
  <c r="BM87" i="3"/>
  <c r="BN87" i="3"/>
  <c r="BO87" i="3"/>
  <c r="BP87" i="3"/>
  <c r="BQ87" i="3"/>
  <c r="BD88" i="3"/>
  <c r="BE88" i="3"/>
  <c r="BF88" i="3"/>
  <c r="BG88" i="3"/>
  <c r="BH88" i="3"/>
  <c r="BI88" i="3"/>
  <c r="BL88" i="3"/>
  <c r="BM88" i="3"/>
  <c r="BN88" i="3"/>
  <c r="BO88" i="3"/>
  <c r="BP88" i="3"/>
  <c r="BQ88" i="3"/>
  <c r="BD89" i="3"/>
  <c r="BE89" i="3"/>
  <c r="BF89" i="3"/>
  <c r="BG89" i="3"/>
  <c r="BH89" i="3"/>
  <c r="BI89" i="3"/>
  <c r="BL89" i="3"/>
  <c r="BM89" i="3"/>
  <c r="BN89" i="3"/>
  <c r="BO89" i="3"/>
  <c r="BP89" i="3"/>
  <c r="BQ89" i="3"/>
  <c r="BD15" i="3"/>
  <c r="BE15" i="3"/>
  <c r="BF15" i="3"/>
  <c r="BG15" i="3"/>
  <c r="BH15" i="3"/>
  <c r="BI15" i="3"/>
  <c r="BL15" i="3"/>
  <c r="BM15" i="3"/>
  <c r="BN15" i="3"/>
  <c r="BO15" i="3"/>
  <c r="BP15" i="3"/>
  <c r="BQ15" i="3"/>
  <c r="BJ71" i="3"/>
  <c r="BJ72" i="3"/>
  <c r="BJ74" i="3"/>
  <c r="BJ76" i="3"/>
  <c r="N78" i="3"/>
  <c r="AL78" i="3"/>
  <c r="AE78" i="3" s="1"/>
  <c r="BB78" i="3"/>
  <c r="AU78" i="3" s="1"/>
  <c r="BJ79" i="3"/>
  <c r="BJ80" i="3"/>
  <c r="BJ83" i="3"/>
  <c r="BJ85" i="3"/>
  <c r="BB86" i="3"/>
  <c r="AU86" i="3"/>
  <c r="BJ87" i="3"/>
  <c r="AL87" i="3"/>
  <c r="AE87" i="3" s="1"/>
  <c r="BB87" i="3"/>
  <c r="AU87" i="3"/>
  <c r="BB88" i="3"/>
  <c r="AU88" i="3"/>
  <c r="BK88" i="3"/>
  <c r="G78" i="3"/>
  <c r="BR88" i="3"/>
  <c r="BR82" i="3"/>
  <c r="BR75" i="3"/>
  <c r="BR81" i="3"/>
  <c r="BR83" i="3"/>
  <c r="N35" i="3"/>
  <c r="AL35" i="3"/>
  <c r="AE35" i="3"/>
  <c r="BB35" i="3"/>
  <c r="AU35" i="3" s="1"/>
  <c r="BK35" i="3" s="1"/>
  <c r="N36" i="3"/>
  <c r="BJ36" i="3" s="1"/>
  <c r="BS36" i="3" s="1"/>
  <c r="AL36" i="3"/>
  <c r="AE36" i="3" s="1"/>
  <c r="BB36" i="3"/>
  <c r="AU36" i="3"/>
  <c r="N37" i="3"/>
  <c r="AL37" i="3"/>
  <c r="AE37" i="3" s="1"/>
  <c r="BB37" i="3"/>
  <c r="AU37" i="3"/>
  <c r="N38" i="3"/>
  <c r="AL38" i="3"/>
  <c r="AE38" i="3"/>
  <c r="BK38" i="3" s="1"/>
  <c r="BB38" i="3"/>
  <c r="AU38" i="3" s="1"/>
  <c r="N39" i="3"/>
  <c r="AL39" i="3"/>
  <c r="AE39" i="3"/>
  <c r="BB39" i="3"/>
  <c r="AU39" i="3" s="1"/>
  <c r="N40" i="3"/>
  <c r="G40" i="3" s="1"/>
  <c r="BC40" i="3" s="1"/>
  <c r="AL40" i="3"/>
  <c r="AE40" i="3" s="1"/>
  <c r="BB40" i="3"/>
  <c r="AU40" i="3"/>
  <c r="BK40" i="3" s="1"/>
  <c r="N41" i="3"/>
  <c r="AL41" i="3"/>
  <c r="AE41" i="3" s="1"/>
  <c r="BB41" i="3"/>
  <c r="AU41" i="3"/>
  <c r="N42" i="3"/>
  <c r="AL42" i="3"/>
  <c r="AE42" i="3"/>
  <c r="BB42" i="3"/>
  <c r="AU42" i="3" s="1"/>
  <c r="BK42" i="3" s="1"/>
  <c r="BB43" i="3"/>
  <c r="AU43" i="3"/>
  <c r="AL44" i="3"/>
  <c r="AE44" i="3" s="1"/>
  <c r="BB44" i="3"/>
  <c r="AU44" i="3"/>
  <c r="BB48" i="3"/>
  <c r="AU48" i="3" s="1"/>
  <c r="N49" i="3"/>
  <c r="BB49" i="3"/>
  <c r="AU49" i="3" s="1"/>
  <c r="BB50" i="3"/>
  <c r="N51" i="3"/>
  <c r="AL51" i="3"/>
  <c r="AE51" i="3" s="1"/>
  <c r="BB51" i="3"/>
  <c r="AU51" i="3" s="1"/>
  <c r="N52" i="3"/>
  <c r="G52" i="3" s="1"/>
  <c r="BC52" i="3" s="1"/>
  <c r="AL52" i="3"/>
  <c r="AE52" i="3" s="1"/>
  <c r="BB52" i="3"/>
  <c r="AU52" i="3"/>
  <c r="N53" i="3"/>
  <c r="AL53" i="3"/>
  <c r="AE53" i="3" s="1"/>
  <c r="BB53" i="3"/>
  <c r="AU53" i="3" s="1"/>
  <c r="N54" i="3"/>
  <c r="BJ54" i="3" s="1"/>
  <c r="AL54" i="3"/>
  <c r="AE54" i="3"/>
  <c r="BB54" i="3"/>
  <c r="AU54" i="3" s="1"/>
  <c r="BJ55" i="3"/>
  <c r="N56" i="3"/>
  <c r="BJ56" i="3" s="1"/>
  <c r="AL56" i="3"/>
  <c r="AE56" i="3" s="1"/>
  <c r="BB56" i="3"/>
  <c r="AU56" i="3"/>
  <c r="N57" i="3"/>
  <c r="G57" i="3" s="1"/>
  <c r="AL57" i="3"/>
  <c r="AE57" i="3" s="1"/>
  <c r="BB57" i="3"/>
  <c r="AU57" i="3"/>
  <c r="BJ58" i="3"/>
  <c r="N60" i="3"/>
  <c r="N61" i="3"/>
  <c r="BR61" i="3"/>
  <c r="BJ62" i="3"/>
  <c r="BJ63" i="3"/>
  <c r="BJ64" i="3"/>
  <c r="BJ65" i="3"/>
  <c r="BJ66" i="3"/>
  <c r="BJ67" i="3"/>
  <c r="N17" i="3"/>
  <c r="G17" i="3"/>
  <c r="AL17" i="3"/>
  <c r="AE17" i="3" s="1"/>
  <c r="BK17" i="3" s="1"/>
  <c r="BB17" i="3"/>
  <c r="AU17" i="3" s="1"/>
  <c r="N18" i="3"/>
  <c r="G18" i="3" s="1"/>
  <c r="AL18" i="3"/>
  <c r="AE18" i="3" s="1"/>
  <c r="BK18" i="3" s="1"/>
  <c r="BB18" i="3"/>
  <c r="AU18" i="3" s="1"/>
  <c r="N19" i="3"/>
  <c r="G19" i="3"/>
  <c r="BC19" i="3" s="1"/>
  <c r="AL19" i="3"/>
  <c r="AE19" i="3" s="1"/>
  <c r="BB19" i="3"/>
  <c r="AU19" i="3"/>
  <c r="N20" i="3"/>
  <c r="G20" i="3" s="1"/>
  <c r="BC20" i="3" s="1"/>
  <c r="AL20" i="3"/>
  <c r="AE20" i="3" s="1"/>
  <c r="BK20" i="3" s="1"/>
  <c r="BB20" i="3"/>
  <c r="AU20" i="3" s="1"/>
  <c r="N21" i="3"/>
  <c r="BJ21" i="3" s="1"/>
  <c r="BS21" i="3" s="1"/>
  <c r="AL21" i="3"/>
  <c r="AE21" i="3" s="1"/>
  <c r="BK21" i="3" s="1"/>
  <c r="BB21" i="3"/>
  <c r="AU21" i="3"/>
  <c r="N22" i="3"/>
  <c r="BJ22" i="3" s="1"/>
  <c r="BS22" i="3" s="1"/>
  <c r="AL22" i="3"/>
  <c r="AE22" i="3" s="1"/>
  <c r="BB22" i="3"/>
  <c r="AU22" i="3"/>
  <c r="N23" i="3"/>
  <c r="BJ23" i="3" s="1"/>
  <c r="BS23" i="3" s="1"/>
  <c r="AL23" i="3"/>
  <c r="AE23" i="3"/>
  <c r="BB23" i="3"/>
  <c r="AU23" i="3"/>
  <c r="BK23" i="3" s="1"/>
  <c r="N24" i="3"/>
  <c r="AL24" i="3"/>
  <c r="AE24" i="3"/>
  <c r="BB24" i="3"/>
  <c r="AU24" i="3" s="1"/>
  <c r="N25" i="3"/>
  <c r="G25" i="3" s="1"/>
  <c r="BC25" i="3" s="1"/>
  <c r="AL25" i="3"/>
  <c r="AE25" i="3"/>
  <c r="BK25" i="3" s="1"/>
  <c r="BB25" i="3"/>
  <c r="AU25" i="3"/>
  <c r="N26" i="3"/>
  <c r="AL26" i="3"/>
  <c r="AE26" i="3" s="1"/>
  <c r="BB26" i="3"/>
  <c r="AU26" i="3" s="1"/>
  <c r="BK26" i="3" s="1"/>
  <c r="N27" i="3"/>
  <c r="AL27" i="3"/>
  <c r="AE27" i="3"/>
  <c r="BB27" i="3"/>
  <c r="AU27" i="3" s="1"/>
  <c r="BK27" i="3" s="1"/>
  <c r="N28" i="3"/>
  <c r="AL28" i="3"/>
  <c r="AE28" i="3" s="1"/>
  <c r="BK28" i="3" s="1"/>
  <c r="BB28" i="3"/>
  <c r="AU28" i="3" s="1"/>
  <c r="N29" i="3"/>
  <c r="G29" i="3" s="1"/>
  <c r="BC29" i="3" s="1"/>
  <c r="AL29" i="3"/>
  <c r="BR29" i="3" s="1"/>
  <c r="N31" i="3"/>
  <c r="G31" i="3" s="1"/>
  <c r="BC31" i="3" s="1"/>
  <c r="AL31" i="3"/>
  <c r="AE31" i="3"/>
  <c r="BB31" i="3"/>
  <c r="AU31" i="3" s="1"/>
  <c r="BK31" i="3" s="1"/>
  <c r="N32" i="3"/>
  <c r="AL32" i="3"/>
  <c r="AE32" i="3"/>
  <c r="BB32" i="3"/>
  <c r="AU32" i="3" s="1"/>
  <c r="BK32" i="3" s="1"/>
  <c r="N33" i="3"/>
  <c r="BJ33" i="3" s="1"/>
  <c r="BS33" i="3" s="1"/>
  <c r="AL33" i="3"/>
  <c r="AE33" i="3" s="1"/>
  <c r="BK33" i="3" s="1"/>
  <c r="BB33" i="3"/>
  <c r="AU33" i="3"/>
  <c r="N34" i="3"/>
  <c r="BJ34" i="3" s="1"/>
  <c r="AL34" i="3"/>
  <c r="AE34" i="3" s="1"/>
  <c r="BK34" i="3" s="1"/>
  <c r="BB34" i="3"/>
  <c r="AU34" i="3"/>
  <c r="N16" i="3"/>
  <c r="AL16" i="3"/>
  <c r="AE16" i="3"/>
  <c r="BB16" i="3"/>
  <c r="AU16" i="3" s="1"/>
  <c r="BJ70" i="3"/>
  <c r="BJ89" i="3"/>
  <c r="BB89" i="3"/>
  <c r="AU89" i="3" s="1"/>
  <c r="BK89" i="3" s="1"/>
  <c r="BK41" i="3"/>
  <c r="BK43" i="3"/>
  <c r="BJ16" i="3"/>
  <c r="G16" i="3"/>
  <c r="BC16" i="3" s="1"/>
  <c r="G32" i="3"/>
  <c r="BC32" i="3" s="1"/>
  <c r="BJ28" i="3"/>
  <c r="G28" i="3"/>
  <c r="BJ26" i="3"/>
  <c r="BS26" i="3" s="1"/>
  <c r="G26" i="3"/>
  <c r="BC26" i="3" s="1"/>
  <c r="BJ24" i="3"/>
  <c r="G24" i="3"/>
  <c r="BC24" i="3" s="1"/>
  <c r="BJ20" i="3"/>
  <c r="BJ18" i="3"/>
  <c r="BC18" i="3"/>
  <c r="G60" i="3"/>
  <c r="G54" i="3"/>
  <c r="BC54" i="3" s="1"/>
  <c r="BJ52" i="3"/>
  <c r="AU50" i="3"/>
  <c r="BJ44" i="3"/>
  <c r="BS44" i="3" s="1"/>
  <c r="BC44" i="3"/>
  <c r="BJ42" i="3"/>
  <c r="G42" i="3"/>
  <c r="BC42" i="3"/>
  <c r="BJ40" i="3"/>
  <c r="BJ39" i="3"/>
  <c r="BS39" i="3" s="1"/>
  <c r="G39" i="3"/>
  <c r="BC39" i="3" s="1"/>
  <c r="BJ37" i="3"/>
  <c r="BS37" i="3" s="1"/>
  <c r="G37" i="3"/>
  <c r="BC37" i="3" s="1"/>
  <c r="G36" i="3"/>
  <c r="BC36" i="3"/>
  <c r="BJ31" i="3"/>
  <c r="BJ29" i="3"/>
  <c r="BJ27" i="3"/>
  <c r="G27" i="3"/>
  <c r="BC27" i="3"/>
  <c r="BJ25" i="3"/>
  <c r="BS25" i="3" s="1"/>
  <c r="BK24" i="3"/>
  <c r="BK22" i="3"/>
  <c r="BJ19" i="3"/>
  <c r="BS19" i="3" s="1"/>
  <c r="BJ17" i="3"/>
  <c r="BJ61" i="3"/>
  <c r="G61" i="3"/>
  <c r="BJ53" i="3"/>
  <c r="G53" i="3"/>
  <c r="BC53" i="3" s="1"/>
  <c r="BK44" i="3"/>
  <c r="BJ43" i="3"/>
  <c r="BC43" i="3"/>
  <c r="BJ41" i="3"/>
  <c r="BS41" i="3" s="1"/>
  <c r="G41" i="3"/>
  <c r="BC41" i="3" s="1"/>
  <c r="BK39" i="3"/>
  <c r="BJ38" i="3"/>
  <c r="G38" i="3"/>
  <c r="BC38" i="3"/>
  <c r="BK37" i="3"/>
  <c r="BJ35" i="3"/>
  <c r="G35" i="3"/>
  <c r="BC35" i="3"/>
  <c r="G51" i="3"/>
  <c r="BC51" i="3" s="1"/>
  <c r="BR32" i="3"/>
  <c r="BR36" i="3"/>
  <c r="BR28" i="3"/>
  <c r="BR55" i="3"/>
  <c r="BR43" i="3"/>
  <c r="BR37" i="3"/>
  <c r="BR17" i="3"/>
  <c r="BR33" i="3"/>
  <c r="BR27" i="3"/>
  <c r="BR19" i="3"/>
  <c r="BR62" i="3"/>
  <c r="BS62" i="3"/>
  <c r="BR60" i="3"/>
  <c r="BR44" i="3"/>
  <c r="BR41" i="3"/>
  <c r="BR25" i="3"/>
  <c r="BR23" i="3"/>
  <c r="BR18" i="3"/>
  <c r="BS18" i="3" s="1"/>
  <c r="BR69" i="3"/>
  <c r="BR39" i="3"/>
  <c r="BR54" i="3"/>
  <c r="BR58" i="3"/>
  <c r="BS58" i="3"/>
  <c r="BR34" i="3"/>
  <c r="BR35" i="3"/>
  <c r="BR22" i="3"/>
  <c r="BR21" i="3"/>
  <c r="BR20" i="3"/>
  <c r="BR57" i="3"/>
  <c r="BR26" i="3"/>
  <c r="BR40" i="3"/>
  <c r="BR66" i="3"/>
  <c r="BS66" i="3"/>
  <c r="BS35" i="3"/>
  <c r="BS17" i="3"/>
  <c r="BS43" i="3"/>
  <c r="BS27" i="3"/>
  <c r="BS40" i="3"/>
  <c r="BS20" i="3"/>
  <c r="BS28" i="3"/>
  <c r="BB15" i="3"/>
  <c r="AU15" i="3" s="1"/>
  <c r="AL15" i="3"/>
  <c r="AE15" i="3"/>
  <c r="BK15" i="3" s="1"/>
  <c r="N15" i="3"/>
  <c r="G15" i="3" s="1"/>
  <c r="BC15" i="3" s="1"/>
  <c r="BR15" i="3"/>
  <c r="AG90" i="3"/>
  <c r="AH90" i="3"/>
  <c r="AI90" i="3"/>
  <c r="AJ90" i="3"/>
  <c r="AK90" i="3"/>
  <c r="AW90" i="3"/>
  <c r="AX90" i="3"/>
  <c r="AY90" i="3"/>
  <c r="AZ90" i="3"/>
  <c r="BA90" i="3"/>
  <c r="AV90" i="3"/>
  <c r="AF90" i="3"/>
  <c r="I90" i="3"/>
  <c r="J90" i="3"/>
  <c r="K90" i="3"/>
  <c r="L90" i="3"/>
  <c r="M90" i="3"/>
  <c r="H90" i="3"/>
  <c r="BU36" i="3" l="1"/>
  <c r="BS34" i="3"/>
  <c r="BT36" i="3" s="1"/>
  <c r="BS29" i="3"/>
  <c r="BK16" i="3"/>
  <c r="BU19" i="3" s="1"/>
  <c r="BT42" i="3"/>
  <c r="W47" i="3"/>
  <c r="BC47" i="3" s="1"/>
  <c r="BJ47" i="3"/>
  <c r="BS47" i="3" s="1"/>
  <c r="BT29" i="3"/>
  <c r="BR52" i="3"/>
  <c r="BS52" i="3" s="1"/>
  <c r="BR49" i="3"/>
  <c r="G34" i="3"/>
  <c r="BC34" i="3" s="1"/>
  <c r="AE29" i="3"/>
  <c r="BK29" i="3" s="1"/>
  <c r="BK62" i="3"/>
  <c r="BK70" i="3"/>
  <c r="W73" i="3"/>
  <c r="BJ73" i="3"/>
  <c r="BS25" i="5"/>
  <c r="BR33" i="5"/>
  <c r="BU45" i="5"/>
  <c r="BR14" i="5"/>
  <c r="BT23" i="3"/>
  <c r="AM86" i="3"/>
  <c r="BC86" i="3" s="1"/>
  <c r="BJ86" i="3"/>
  <c r="O77" i="3"/>
  <c r="BR77" i="3"/>
  <c r="AE24" i="6"/>
  <c r="BJ15" i="3"/>
  <c r="BS15" i="3" s="1"/>
  <c r="BR16" i="3"/>
  <c r="BS16" i="3" s="1"/>
  <c r="G56" i="3"/>
  <c r="G22" i="3"/>
  <c r="BC22" i="3" s="1"/>
  <c r="BJ32" i="3"/>
  <c r="BS32" i="3" s="1"/>
  <c r="BT33" i="3" s="1"/>
  <c r="BR31" i="3"/>
  <c r="BS31" i="3" s="1"/>
  <c r="BR63" i="3"/>
  <c r="BS63" i="3" s="1"/>
  <c r="BR56" i="3"/>
  <c r="BS56" i="3" s="1"/>
  <c r="BR70" i="3"/>
  <c r="BS70" i="3" s="1"/>
  <c r="BR51" i="3"/>
  <c r="BR42" i="3"/>
  <c r="BS42" i="3" s="1"/>
  <c r="BS61" i="3"/>
  <c r="G21" i="3"/>
  <c r="BC21" i="3" s="1"/>
  <c r="G23" i="3"/>
  <c r="BC23" i="3" s="1"/>
  <c r="G33" i="3"/>
  <c r="BC33" i="3" s="1"/>
  <c r="BR71" i="3"/>
  <c r="BS71" i="3" s="1"/>
  <c r="BJ75" i="3"/>
  <c r="BK58" i="3"/>
  <c r="BK63" i="3"/>
  <c r="AE76" i="3"/>
  <c r="BK76" i="3" s="1"/>
  <c r="BR76" i="3"/>
  <c r="BS76" i="3" s="1"/>
  <c r="AE86" i="3"/>
  <c r="BK86" i="3" s="1"/>
  <c r="BR86" i="3"/>
  <c r="G88" i="3"/>
  <c r="BC88" i="3" s="1"/>
  <c r="BJ88" i="3"/>
  <c r="BS88" i="3" s="1"/>
  <c r="BT44" i="3"/>
  <c r="BR24" i="3"/>
  <c r="BS24" i="3" s="1"/>
  <c r="BT26" i="3" s="1"/>
  <c r="BR38" i="3"/>
  <c r="BS38" i="3" s="1"/>
  <c r="BT39" i="3" s="1"/>
  <c r="BR89" i="3"/>
  <c r="BS89" i="3" s="1"/>
  <c r="BS83" i="3"/>
  <c r="O72" i="3"/>
  <c r="O90" i="3" s="1"/>
  <c r="T91" i="3" s="1"/>
  <c r="BR72" i="3"/>
  <c r="BS72" i="3" s="1"/>
  <c r="BJ51" i="3"/>
  <c r="BJ49" i="3"/>
  <c r="BR87" i="3"/>
  <c r="BS87" i="3" s="1"/>
  <c r="BC72" i="3"/>
  <c r="BK77" i="3"/>
  <c r="BK83" i="3"/>
  <c r="BS28" i="5"/>
  <c r="BQ33" i="5"/>
  <c r="BQ35" i="5"/>
  <c r="BR35" i="5" s="1"/>
  <c r="BR70" i="5"/>
  <c r="BP85" i="5"/>
  <c r="BR85" i="5" s="1"/>
  <c r="BC46" i="3"/>
  <c r="BK30" i="3"/>
  <c r="BS54" i="3"/>
  <c r="BV48" i="3"/>
  <c r="BT45" i="5"/>
  <c r="BR34" i="5"/>
  <c r="BR36" i="5"/>
  <c r="BR54" i="5"/>
  <c r="BP63" i="5"/>
  <c r="BQ70" i="5"/>
  <c r="BP80" i="5"/>
  <c r="BC30" i="3"/>
  <c r="BR17" i="5"/>
  <c r="BR21" i="5"/>
  <c r="BS22" i="5" s="1"/>
  <c r="BR27" i="5"/>
  <c r="BR38" i="5"/>
  <c r="BS41" i="5"/>
  <c r="BR43" i="5"/>
  <c r="BS43" i="5" s="1"/>
  <c r="AG42" i="6"/>
  <c r="W41" i="6"/>
  <c r="AD42" i="6" s="1"/>
  <c r="BR46" i="3"/>
  <c r="BJ46" i="3"/>
  <c r="BQ86" i="5"/>
  <c r="AC24" i="6"/>
  <c r="AB31" i="6"/>
  <c r="W39" i="6"/>
  <c r="W69" i="6"/>
  <c r="W73" i="6"/>
  <c r="W77" i="6"/>
  <c r="W79" i="6"/>
  <c r="W81" i="6"/>
  <c r="W85" i="6"/>
  <c r="W87" i="6"/>
  <c r="BQ48" i="5"/>
  <c r="O45" i="3"/>
  <c r="BK45" i="3" s="1"/>
  <c r="BP47" i="5"/>
  <c r="BR47" i="5" s="1"/>
  <c r="BQ49" i="5"/>
  <c r="BP51" i="5"/>
  <c r="BP52" i="5"/>
  <c r="BP53" i="5"/>
  <c r="BR53" i="5" s="1"/>
  <c r="BQ56" i="5"/>
  <c r="BQ59" i="5"/>
  <c r="BQ68" i="5"/>
  <c r="BQ74" i="5"/>
  <c r="BR74" i="5" s="1"/>
  <c r="BQ76" i="5"/>
  <c r="BQ78" i="5"/>
  <c r="BQ81" i="5"/>
  <c r="AB17" i="6"/>
  <c r="W15" i="6"/>
  <c r="AG21" i="6"/>
  <c r="W19" i="6"/>
  <c r="AG24" i="6"/>
  <c r="AE27" i="6"/>
  <c r="AB27" i="6"/>
  <c r="AF31" i="6"/>
  <c r="AF37" i="6"/>
  <c r="AE42" i="6"/>
  <c r="AB42" i="6"/>
  <c r="BC82" i="3"/>
  <c r="BQ47" i="5"/>
  <c r="BQ89" i="5" s="1"/>
  <c r="BP49" i="5"/>
  <c r="BQ50" i="5"/>
  <c r="BQ51" i="5"/>
  <c r="BQ53" i="5"/>
  <c r="BP59" i="5"/>
  <c r="BQ63" i="5"/>
  <c r="BR63" i="5" s="1"/>
  <c r="BQ65" i="5"/>
  <c r="BP79" i="5"/>
  <c r="BR79" i="5" s="1"/>
  <c r="BQ80" i="5"/>
  <c r="BQ85" i="5"/>
  <c r="W48" i="6"/>
  <c r="W52" i="6"/>
  <c r="W56" i="6"/>
  <c r="W64" i="6"/>
  <c r="BR72" i="5"/>
  <c r="W13" i="6"/>
  <c r="AD17" i="6" s="1"/>
  <c r="W35" i="6"/>
  <c r="AA17" i="6"/>
  <c r="W45" i="6"/>
  <c r="W32" i="6"/>
  <c r="AF17" i="6"/>
  <c r="W17" i="6"/>
  <c r="W21" i="6"/>
  <c r="W30" i="6"/>
  <c r="AH28" i="6" s="1"/>
  <c r="AJ28" i="6" s="1"/>
  <c r="W31" i="6"/>
  <c r="W33" i="6"/>
  <c r="W34" i="6"/>
  <c r="W37" i="6"/>
  <c r="W40" i="6"/>
  <c r="W42" i="6"/>
  <c r="W46" i="6"/>
  <c r="W47" i="6"/>
  <c r="W49" i="6"/>
  <c r="W50" i="6"/>
  <c r="W51" i="6"/>
  <c r="W53" i="6"/>
  <c r="W54" i="6"/>
  <c r="W55" i="6"/>
  <c r="W57" i="6"/>
  <c r="W58" i="6"/>
  <c r="W59" i="6"/>
  <c r="W61" i="6"/>
  <c r="W62" i="6"/>
  <c r="W63" i="6"/>
  <c r="W65" i="6"/>
  <c r="W66" i="6"/>
  <c r="W68" i="6"/>
  <c r="W70" i="6"/>
  <c r="W71" i="6"/>
  <c r="W72" i="6"/>
  <c r="W74" i="6"/>
  <c r="W76" i="6"/>
  <c r="W78" i="6"/>
  <c r="W80" i="6"/>
  <c r="W82" i="6"/>
  <c r="W84" i="6"/>
  <c r="W86" i="6"/>
  <c r="AE44" i="6"/>
  <c r="W44" i="6"/>
  <c r="Z34" i="6"/>
  <c r="AC37" i="6"/>
  <c r="AB46" i="6"/>
  <c r="W14" i="6"/>
  <c r="W16" i="6"/>
  <c r="W18" i="6"/>
  <c r="AC21" i="6"/>
  <c r="W20" i="6"/>
  <c r="AA24" i="6"/>
  <c r="AA88" i="6" s="1"/>
  <c r="W27" i="6"/>
  <c r="W36" i="6"/>
  <c r="W43" i="6"/>
  <c r="AE20" i="6"/>
  <c r="Z42" i="6"/>
  <c r="J88" i="6"/>
  <c r="R88" i="6"/>
  <c r="AB87" i="6"/>
  <c r="AB88" i="6" s="1"/>
  <c r="AE21" i="6"/>
  <c r="W22" i="6"/>
  <c r="AC46" i="6"/>
  <c r="W38" i="6"/>
  <c r="W25" i="6"/>
  <c r="Z27" i="6" s="1"/>
  <c r="W23" i="6"/>
  <c r="V88" i="6"/>
  <c r="N88" i="6"/>
  <c r="T88" i="6"/>
  <c r="AC87" i="6"/>
  <c r="BC56" i="3"/>
  <c r="BK56" i="3"/>
  <c r="BR55" i="5"/>
  <c r="BJ69" i="3"/>
  <c r="BS69" i="3" s="1"/>
  <c r="BC69" i="3"/>
  <c r="BR68" i="5"/>
  <c r="BK67" i="3"/>
  <c r="BR67" i="3"/>
  <c r="BS67" i="3" s="1"/>
  <c r="BR66" i="5"/>
  <c r="BR77" i="5"/>
  <c r="BR78" i="3"/>
  <c r="BK87" i="3"/>
  <c r="BP86" i="5"/>
  <c r="BR86" i="5"/>
  <c r="BR85" i="3"/>
  <c r="BS85" i="3" s="1"/>
  <c r="BC85" i="3"/>
  <c r="BK85" i="3"/>
  <c r="BR84" i="5"/>
  <c r="BK84" i="3"/>
  <c r="BR84" i="3"/>
  <c r="BC84" i="3"/>
  <c r="BJ84" i="3"/>
  <c r="BP83" i="5"/>
  <c r="BR83" i="5"/>
  <c r="BR82" i="5"/>
  <c r="BC81" i="3"/>
  <c r="BJ81" i="3"/>
  <c r="BS81" i="3" s="1"/>
  <c r="BR80" i="5"/>
  <c r="BC80" i="3"/>
  <c r="BR80" i="3"/>
  <c r="BS80" i="3" s="1"/>
  <c r="BJ77" i="3"/>
  <c r="BS77" i="3" s="1"/>
  <c r="BC77" i="3"/>
  <c r="BK79" i="3"/>
  <c r="BC79" i="3"/>
  <c r="BR79" i="3"/>
  <c r="BS79" i="3" s="1"/>
  <c r="BR78" i="5"/>
  <c r="BP76" i="5"/>
  <c r="BR76" i="5" s="1"/>
  <c r="BC76" i="3"/>
  <c r="BR75" i="5"/>
  <c r="BS75" i="3"/>
  <c r="BC74" i="3"/>
  <c r="BR74" i="3"/>
  <c r="BS74" i="3" s="1"/>
  <c r="BK74" i="3"/>
  <c r="BR73" i="3"/>
  <c r="BK73" i="3"/>
  <c r="BC73" i="3"/>
  <c r="BS73" i="3"/>
  <c r="BR71" i="5"/>
  <c r="BC68" i="3"/>
  <c r="BJ68" i="3"/>
  <c r="BK68" i="3"/>
  <c r="BR68" i="3"/>
  <c r="BR67" i="5"/>
  <c r="BK66" i="3"/>
  <c r="BC66" i="3"/>
  <c r="BP65" i="5"/>
  <c r="BR65" i="5" s="1"/>
  <c r="BK65" i="3"/>
  <c r="BC65" i="3"/>
  <c r="BR65" i="3"/>
  <c r="BS65" i="3" s="1"/>
  <c r="BR64" i="5"/>
  <c r="BK64" i="3"/>
  <c r="BC64" i="3"/>
  <c r="BR64" i="3"/>
  <c r="BS64" i="3" s="1"/>
  <c r="BC63" i="3"/>
  <c r="BR62" i="5"/>
  <c r="BK61" i="3"/>
  <c r="BC61" i="3"/>
  <c r="BR60" i="5"/>
  <c r="BC60" i="3"/>
  <c r="BJ60" i="3"/>
  <c r="BS60" i="3" s="1"/>
  <c r="BK60" i="3"/>
  <c r="BR59" i="5"/>
  <c r="BK57" i="3"/>
  <c r="BC57" i="3"/>
  <c r="BJ57" i="3"/>
  <c r="BS57" i="3" s="1"/>
  <c r="BQ90" i="3"/>
  <c r="BO90" i="3"/>
  <c r="BM90" i="3"/>
  <c r="BJ82" i="3"/>
  <c r="BS82" i="3" s="1"/>
  <c r="BN89" i="5"/>
  <c r="BR81" i="5"/>
  <c r="BR56" i="5"/>
  <c r="BK54" i="3"/>
  <c r="BS55" i="3"/>
  <c r="BC55" i="3"/>
  <c r="BK53" i="3"/>
  <c r="BR53" i="3"/>
  <c r="BS53" i="3" s="1"/>
  <c r="BD89" i="5"/>
  <c r="AT89" i="5"/>
  <c r="BR52" i="5"/>
  <c r="BK51" i="3"/>
  <c r="BS51" i="3"/>
  <c r="BN90" i="3"/>
  <c r="BH90" i="3"/>
  <c r="BR51" i="5"/>
  <c r="BJ50" i="3"/>
  <c r="BC50" i="3"/>
  <c r="BK50" i="3"/>
  <c r="BR50" i="3"/>
  <c r="BF90" i="3"/>
  <c r="BR50" i="5"/>
  <c r="AJ89" i="5"/>
  <c r="Z89" i="5"/>
  <c r="BR49" i="5"/>
  <c r="BK49" i="3"/>
  <c r="BP90" i="3"/>
  <c r="BS49" i="3"/>
  <c r="AD90" i="3"/>
  <c r="BL90" i="3"/>
  <c r="N90" i="3"/>
  <c r="G49" i="3"/>
  <c r="BD90" i="3"/>
  <c r="BP48" i="5"/>
  <c r="BR48" i="5"/>
  <c r="BK48" i="3"/>
  <c r="AL90" i="3"/>
  <c r="BC48" i="3"/>
  <c r="BU48" i="3" s="1"/>
  <c r="BJ48" i="3"/>
  <c r="BR48" i="3"/>
  <c r="BU89" i="5"/>
  <c r="BU91" i="5" s="1"/>
  <c r="P89" i="5"/>
  <c r="W90" i="3"/>
  <c r="BC59" i="3"/>
  <c r="BJ59" i="3"/>
  <c r="BK59" i="3"/>
  <c r="BR59" i="3"/>
  <c r="V90" i="3"/>
  <c r="BI90" i="3"/>
  <c r="BG90" i="3"/>
  <c r="BE90" i="3"/>
  <c r="BR58" i="5"/>
  <c r="U88" i="6"/>
  <c r="W67" i="6"/>
  <c r="BK78" i="3"/>
  <c r="AU90" i="3"/>
  <c r="AZ91" i="3" s="1"/>
  <c r="BB90" i="3"/>
  <c r="BC78" i="3"/>
  <c r="AM90" i="3"/>
  <c r="AR91" i="3" s="1"/>
  <c r="BJ78" i="3"/>
  <c r="AT90" i="3"/>
  <c r="BP89" i="5"/>
  <c r="BK72" i="3" l="1"/>
  <c r="BS35" i="5"/>
  <c r="BS59" i="3"/>
  <c r="AE90" i="3"/>
  <c r="AJ91" i="3" s="1"/>
  <c r="AD31" i="6"/>
  <c r="AH32" i="6"/>
  <c r="AJ32" i="6" s="1"/>
  <c r="BS38" i="5"/>
  <c r="AH41" i="6"/>
  <c r="AJ41" i="6" s="1"/>
  <c r="BS46" i="3"/>
  <c r="BT46" i="3" s="1"/>
  <c r="BS68" i="3"/>
  <c r="BS84" i="3"/>
  <c r="Z31" i="6"/>
  <c r="AF88" i="6"/>
  <c r="AD37" i="6"/>
  <c r="BT19" i="3"/>
  <c r="BV19" i="3" s="1"/>
  <c r="BS86" i="3"/>
  <c r="BS18" i="5"/>
  <c r="BR89" i="5"/>
  <c r="AD21" i="6"/>
  <c r="AH25" i="6"/>
  <c r="AJ25" i="6" s="1"/>
  <c r="Z21" i="6"/>
  <c r="AH35" i="6"/>
  <c r="AJ35" i="6" s="1"/>
  <c r="W88" i="6"/>
  <c r="AH38" i="6"/>
  <c r="AJ38" i="6" s="1"/>
  <c r="Z40" i="6"/>
  <c r="AG20" i="6"/>
  <c r="AG88" i="6" s="1"/>
  <c r="AE88" i="6"/>
  <c r="Z17" i="6"/>
  <c r="AH22" i="6"/>
  <c r="AJ22" i="6" s="1"/>
  <c r="AH13" i="6"/>
  <c r="AC88" i="6"/>
  <c r="Z37" i="6"/>
  <c r="AH43" i="6"/>
  <c r="AJ43" i="6" s="1"/>
  <c r="Z44" i="6"/>
  <c r="AH18" i="6"/>
  <c r="AJ18" i="6" s="1"/>
  <c r="AD27" i="6"/>
  <c r="AD40" i="6"/>
  <c r="AD24" i="6"/>
  <c r="Z24" i="6"/>
  <c r="AD46" i="6"/>
  <c r="AR93" i="3"/>
  <c r="BT89" i="5"/>
  <c r="BT91" i="5" s="1"/>
  <c r="BV91" i="5" s="1"/>
  <c r="AZ93" i="3"/>
  <c r="AJ93" i="3"/>
  <c r="BS50" i="3"/>
  <c r="BD95" i="3"/>
  <c r="BC49" i="3"/>
  <c r="BC90" i="3" s="1"/>
  <c r="G90" i="3"/>
  <c r="BS48" i="3"/>
  <c r="T93" i="3"/>
  <c r="BS89" i="5"/>
  <c r="BR90" i="3"/>
  <c r="AB91" i="3"/>
  <c r="AB93" i="3"/>
  <c r="BK90" i="3"/>
  <c r="AD87" i="6"/>
  <c r="BJ90" i="3"/>
  <c r="BS78" i="3"/>
  <c r="BH91" i="3" l="1"/>
  <c r="BU90" i="3"/>
  <c r="Z88" i="6"/>
  <c r="AD88" i="6"/>
  <c r="AH88" i="6"/>
  <c r="AJ13" i="6"/>
  <c r="AK45" i="6" s="1"/>
  <c r="AK88" i="6" s="1"/>
  <c r="L93" i="3"/>
  <c r="L91" i="3"/>
  <c r="BP91" i="3"/>
  <c r="BC95" i="3"/>
  <c r="BH103" i="3" s="1"/>
  <c r="BP93" i="3"/>
  <c r="BJ95" i="3"/>
  <c r="BU92" i="3"/>
  <c r="BS90" i="3"/>
  <c r="BH93" i="3"/>
  <c r="BR90" i="5" l="1"/>
  <c r="AJ88" i="6"/>
  <c r="AJ89" i="6" s="1"/>
  <c r="BH105" i="3"/>
</calcChain>
</file>

<file path=xl/sharedStrings.xml><?xml version="1.0" encoding="utf-8"?>
<sst xmlns="http://schemas.openxmlformats.org/spreadsheetml/2006/main" count="1557" uniqueCount="202">
  <si>
    <t>ESTADÍSTICA BÁSICA</t>
  </si>
  <si>
    <t>FORMATO</t>
  </si>
  <si>
    <t>FIN DE SEMESTRE:</t>
  </si>
  <si>
    <t>CICLO ESCOLAR:</t>
  </si>
  <si>
    <t>EF</t>
  </si>
  <si>
    <t>CCT</t>
  </si>
  <si>
    <t>PLANTEL</t>
  </si>
  <si>
    <t>CARRERA</t>
  </si>
  <si>
    <t>Clave Carrera</t>
  </si>
  <si>
    <t>TURNO</t>
  </si>
  <si>
    <t>TOTALES</t>
  </si>
  <si>
    <t>G</t>
  </si>
  <si>
    <t>ALUMNOS</t>
  </si>
  <si>
    <t>TOT</t>
  </si>
  <si>
    <t>H</t>
  </si>
  <si>
    <t>M</t>
  </si>
  <si>
    <t>TOTALES:</t>
  </si>
  <si>
    <t>G= GRUPOS</t>
  </si>
  <si>
    <t>H=HOMBRES</t>
  </si>
  <si>
    <t>M=MUJERES</t>
  </si>
  <si>
    <t>RESPONSABLE DE LA INFORMACIÓN:</t>
  </si>
  <si>
    <t>RESPONSABLE DE LA VALIDACIÓN:</t>
  </si>
  <si>
    <t>APROBACIÓN   Y   REPROBACIÓN</t>
  </si>
  <si>
    <t>EB 05</t>
  </si>
  <si>
    <t>SEMESTRES</t>
  </si>
  <si>
    <t>E</t>
  </si>
  <si>
    <t>A</t>
  </si>
  <si>
    <t>REPROBACIÓN -MATERIAS</t>
  </si>
  <si>
    <t>TAR</t>
  </si>
  <si>
    <t>5  ó +</t>
  </si>
  <si>
    <t>X</t>
  </si>
  <si>
    <t>=</t>
  </si>
  <si>
    <t>R</t>
  </si>
  <si>
    <t>E=Alumos Evaluados</t>
  </si>
  <si>
    <t>A=Alumnos Aprobados</t>
  </si>
  <si>
    <t>TAR= Total de alumnos con reprobación en el número de materias referidas</t>
  </si>
  <si>
    <t xml:space="preserve">APROBACIÓN:  </t>
  </si>
  <si>
    <t xml:space="preserve">REPROBACIÓN:  </t>
  </si>
  <si>
    <t xml:space="preserve">TOTALES:    </t>
  </si>
  <si>
    <t xml:space="preserve"> </t>
  </si>
  <si>
    <t>6o.  SEMESTRE</t>
  </si>
  <si>
    <t>4o.  SEMESTRE</t>
  </si>
  <si>
    <t>2o.  SEMESTRE</t>
  </si>
  <si>
    <t>2o.</t>
  </si>
  <si>
    <t>4o.</t>
  </si>
  <si>
    <t>6o.</t>
  </si>
  <si>
    <t>ZACATECAS</t>
  </si>
  <si>
    <t>32ETC0001Y</t>
  </si>
  <si>
    <t>MATUTINO</t>
  </si>
  <si>
    <t>BIOTECNOLOGÍA</t>
  </si>
  <si>
    <t>32ETC0002X</t>
  </si>
  <si>
    <t>ENFERMERÍA GENERAL</t>
  </si>
  <si>
    <t>ELECTRICIDAD</t>
  </si>
  <si>
    <t>PROGRAMACIÓN</t>
  </si>
  <si>
    <t>32ETC0003W</t>
  </si>
  <si>
    <t>32ETC0004V</t>
  </si>
  <si>
    <t>32ETC0005U</t>
  </si>
  <si>
    <t>SOPORTE Y MANTENIMIENTO DE EQUIPO DE CÓMPUTO</t>
  </si>
  <si>
    <t>32ETC0006T</t>
  </si>
  <si>
    <t>VENTAS</t>
  </si>
  <si>
    <t>32ETC0007S</t>
  </si>
  <si>
    <t>PUERICULTURA</t>
  </si>
  <si>
    <t>32ETC0008R</t>
  </si>
  <si>
    <t>32ETC0009Q</t>
  </si>
  <si>
    <t>32EMS0001P</t>
  </si>
  <si>
    <t xml:space="preserve">EMSaD PEDREGOSO </t>
  </si>
  <si>
    <t>32EMS0002O</t>
  </si>
  <si>
    <t>32EMS0003N</t>
  </si>
  <si>
    <t>32EMS0004M</t>
  </si>
  <si>
    <t>32EMS0005L</t>
  </si>
  <si>
    <t>EMSaD LOBATOS</t>
  </si>
  <si>
    <t>32EMS0006K</t>
  </si>
  <si>
    <t>32EMS0007J</t>
  </si>
  <si>
    <t xml:space="preserve">EMSaD LA COLORADA </t>
  </si>
  <si>
    <t>32EMS0010X</t>
  </si>
  <si>
    <t xml:space="preserve">EMSaD EL CENTRO </t>
  </si>
  <si>
    <t>32EMS0012V</t>
  </si>
  <si>
    <t>32EMS0013U</t>
  </si>
  <si>
    <t>32EMS0014T</t>
  </si>
  <si>
    <t xml:space="preserve">EMSaD SAN TIBURCIO </t>
  </si>
  <si>
    <t>32EMS0015S</t>
  </si>
  <si>
    <t>32EMS0016R</t>
  </si>
  <si>
    <t>EMSaD ESTACIÓN GUTIÉRREZ</t>
  </si>
  <si>
    <t>32EMS0017Q</t>
  </si>
  <si>
    <t>32EMS0018P</t>
  </si>
  <si>
    <t>32EMS0019O</t>
  </si>
  <si>
    <t>32EMS0021C</t>
  </si>
  <si>
    <t xml:space="preserve">EMSaD EL NIGROMANTE </t>
  </si>
  <si>
    <t>32EMS0022B</t>
  </si>
  <si>
    <t>32EMS0023A</t>
  </si>
  <si>
    <t>BACHILLERATO GENERAL</t>
  </si>
  <si>
    <t>SC</t>
  </si>
  <si>
    <t>32EMS0025Z</t>
  </si>
  <si>
    <t>32EMS0026Y</t>
  </si>
  <si>
    <t>32EMS0027X</t>
  </si>
  <si>
    <t>32EMS0028W</t>
  </si>
  <si>
    <t>32EMS0029V</t>
  </si>
  <si>
    <t>32EMS0030K</t>
  </si>
  <si>
    <t>32EMS0031J</t>
  </si>
  <si>
    <t xml:space="preserve">EMSaD MATEO GÓMEZ </t>
  </si>
  <si>
    <t>32EMS0032I</t>
  </si>
  <si>
    <t>32EMS0033H</t>
  </si>
  <si>
    <t>32EMS0035F</t>
  </si>
  <si>
    <t>32EMS0036E</t>
  </si>
  <si>
    <t>EMSaD SAN PABLO</t>
  </si>
  <si>
    <t>32EMS0037D</t>
  </si>
  <si>
    <t>32EMS0038C</t>
  </si>
  <si>
    <t>32EMS0040R</t>
  </si>
  <si>
    <t>32EMS0039B</t>
  </si>
  <si>
    <t>32EMS0041Q</t>
  </si>
  <si>
    <t>32EMS0042P</t>
  </si>
  <si>
    <t>32EMS0043O</t>
  </si>
  <si>
    <t>32EMS0044N</t>
  </si>
  <si>
    <t xml:space="preserve">EMSaD RAMÓN LÓPEZ VELARDE </t>
  </si>
  <si>
    <t>32EMS0046L</t>
  </si>
  <si>
    <t>32EMS0047K</t>
  </si>
  <si>
    <t>32EMS0048J</t>
  </si>
  <si>
    <t>32EMS0049I</t>
  </si>
  <si>
    <t>EB 01-A2 BECADOS</t>
  </si>
  <si>
    <t>BECADOS</t>
  </si>
  <si>
    <t>OTRO</t>
  </si>
  <si>
    <t>S</t>
  </si>
  <si>
    <t>TOTAL BECADOS</t>
  </si>
  <si>
    <t>RÍO GRANDE</t>
  </si>
  <si>
    <t xml:space="preserve">SAN JOSÉ DE LOURDES </t>
  </si>
  <si>
    <t xml:space="preserve">JOSÉ MARÍA PINO SUÁREZ </t>
  </si>
  <si>
    <t xml:space="preserve">LÁZARO CÁRDENAS </t>
  </si>
  <si>
    <t xml:space="preserve">PLATEROS </t>
  </si>
  <si>
    <t xml:space="preserve">COLONIA EL MOLINO </t>
  </si>
  <si>
    <t xml:space="preserve">EMSaD ESPIRITU SANTO </t>
  </si>
  <si>
    <t>S=SUBTOTAL</t>
  </si>
  <si>
    <t xml:space="preserve">ESTADÍSTICA BÁSICA </t>
  </si>
  <si>
    <t xml:space="preserve">    MATRÍCULA ESCOLAR </t>
  </si>
  <si>
    <t>PROCESOS DE GESTIÓN ADMINISTRATIVA</t>
  </si>
  <si>
    <t>MANTENIMIENTO AUTOMOTRIZ</t>
  </si>
  <si>
    <t>EB 01-B1</t>
  </si>
  <si>
    <t xml:space="preserve"> BECADOS</t>
  </si>
  <si>
    <t>DISEÑO GRÁFICO DIGITAL</t>
  </si>
  <si>
    <t>PRODUCCIÓN INDUSTRIAL DE ALIMENTOS</t>
  </si>
  <si>
    <t>GERICULTURA</t>
  </si>
  <si>
    <t>SOPORTE Y MANTENIMIENTO EN EQUIPO DE CÓMPUTO</t>
  </si>
  <si>
    <t>32ETC0010F</t>
  </si>
  <si>
    <t>EL LAMPOTAL</t>
  </si>
  <si>
    <t>PREPARACIÓN DE ALIMENTOS Y BEBIDAS</t>
  </si>
  <si>
    <t>CALERA</t>
  </si>
  <si>
    <t>TLALTENANGO DE S. R.</t>
  </si>
  <si>
    <t xml:space="preserve"> RÍO GRANDE</t>
  </si>
  <si>
    <t>ESTACIÓN SAN JOSÉ</t>
  </si>
  <si>
    <t xml:space="preserve">CEMSaD BUENAVISTA DE TRUJILLO </t>
  </si>
  <si>
    <t xml:space="preserve">CEMSaD MARAVILLAS </t>
  </si>
  <si>
    <t xml:space="preserve">CEMSaD LA LAGUNA </t>
  </si>
  <si>
    <t>CEMSaD BUENAVISTA</t>
  </si>
  <si>
    <t xml:space="preserve">CSEMSaD APIZOLAYA </t>
  </si>
  <si>
    <t>EMSaD EL RUCIO</t>
  </si>
  <si>
    <t xml:space="preserve">CEMSaD SANTA ANA </t>
  </si>
  <si>
    <t>CEMSaD  PROGRESO</t>
  </si>
  <si>
    <t>CEMSaD CAOPAS</t>
  </si>
  <si>
    <t>CEMSaD JAULA DE ABAJO</t>
  </si>
  <si>
    <t>CEMSaD COL. PEDRO RAYGOZA ( LOS SAUCES)</t>
  </si>
  <si>
    <t xml:space="preserve">CEMSaD HUITZILA </t>
  </si>
  <si>
    <t xml:space="preserve">CEMSaD TENAYUCA </t>
  </si>
  <si>
    <t>CEMSaD EL RUCIO</t>
  </si>
  <si>
    <t>CEMSaD EL SAUCITO</t>
  </si>
  <si>
    <t xml:space="preserve">CEMSaD EMILIANO ZAPATA </t>
  </si>
  <si>
    <t xml:space="preserve">EMSaD EL SEIS DE ENERO </t>
  </si>
  <si>
    <t xml:space="preserve">CEMSaD SAN JUAN CAPISTRANO </t>
  </si>
  <si>
    <t xml:space="preserve">CEMSaD EL CAZADERO </t>
  </si>
  <si>
    <t>CEMSaD SAN ANTONIO DE PADÚA</t>
  </si>
  <si>
    <t xml:space="preserve">CEMSaD CHUPADEROS </t>
  </si>
  <si>
    <t>CEMSaD SAUCEDA DE LA BORDA</t>
  </si>
  <si>
    <t xml:space="preserve">CEMSaD LA QUEMADA </t>
  </si>
  <si>
    <t xml:space="preserve">CEMSaD EL PORVENIR </t>
  </si>
  <si>
    <t xml:space="preserve">CEMSaD LA CONCEPCIÓN </t>
  </si>
  <si>
    <t>CEMSaD ESTANCIA DE GUADALUPE</t>
  </si>
  <si>
    <t>CEMSaD SANTA LUCIA DE LA SIERRA</t>
  </si>
  <si>
    <t>CSEMSaD TANQUE NUEVO</t>
  </si>
  <si>
    <t>CSEMSaD LOS CARDOS</t>
  </si>
  <si>
    <t xml:space="preserve">CEMSaD EMILIO CARRANZA </t>
  </si>
  <si>
    <t xml:space="preserve">CEMSaD CASA BLANCA </t>
  </si>
  <si>
    <t>EXCELENCIA</t>
  </si>
  <si>
    <t>PROSPERA</t>
  </si>
  <si>
    <t>PERMANENCIA</t>
  </si>
  <si>
    <t>CONTRA EL ABAND.</t>
  </si>
  <si>
    <t>ACADÉMICA</t>
  </si>
  <si>
    <t>BÉCALOS</t>
  </si>
  <si>
    <t>ESTADO</t>
  </si>
  <si>
    <t>TRANSPORTE</t>
  </si>
  <si>
    <t>DESARROLLO SUSTENTABLE DE MICROEMPRESAS</t>
  </si>
  <si>
    <t>Febrero-Julio 2018</t>
  </si>
  <si>
    <t>2017-2018</t>
  </si>
  <si>
    <t>FECHA DE CORTE: 9 DE JULIO 2018</t>
  </si>
  <si>
    <r>
      <rPr>
        <b/>
        <sz val="8"/>
        <color theme="1"/>
        <rFont val="Calibri"/>
        <family val="2"/>
        <scheme val="minor"/>
      </rPr>
      <t>FECHA DE CORTE:</t>
    </r>
    <r>
      <rPr>
        <sz val="8"/>
        <color theme="1"/>
        <rFont val="Calibri"/>
        <family val="2"/>
        <scheme val="minor"/>
      </rPr>
      <t xml:space="preserve"> 9 DE JULIO 2018</t>
    </r>
  </si>
  <si>
    <t>FECHA DE CORTE:  9 DE JULIO 2018</t>
  </si>
  <si>
    <t>LIC. MA ISABEL RUIZ SANDOVAL</t>
  </si>
  <si>
    <t>JEFE DE DEPARTAMENTO DE ESTADÍSTICA</t>
  </si>
  <si>
    <t>ING. JUAN GARCÍA RODRÍGUEZ</t>
  </si>
  <si>
    <t>DIRECTOR DE PLANEACIÓN</t>
  </si>
  <si>
    <t>INICIAL</t>
  </si>
  <si>
    <t>FINAL</t>
  </si>
  <si>
    <t>BAJAS POR PLANTEL</t>
  </si>
  <si>
    <t>REPROBADOS ANTES</t>
  </si>
  <si>
    <t>TOTAL MATRICULA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</si>
</sst>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_-[$€-2]* #,##0.00_-;\-[$€-2]* #,##0.00_-;_-[$€-2]* &quot;-&quot;??_-"/>
    <numFmt numFmtId="166" formatCode="0.0%"/>
  </numFmts>
  <fonts count="65" x14ac:knownFonts="1">
    <font>
      <sz val="11"/>
      <color theme="1"/>
      <name val="Calibri"/>
      <family val="2"/>
      <scheme val="minor"/>
    </font>
    <font>
      <sz val="11"/>
      <color theme="1"/>
      <name val="Calibri"/>
      <family val="2"/>
      <scheme val="minor"/>
    </font>
    <font>
      <b/>
      <sz val="11"/>
      <color theme="1"/>
      <name val="Calibri"/>
      <family val="2"/>
      <scheme val="minor"/>
    </font>
    <font>
      <b/>
      <i/>
      <sz val="18"/>
      <color rgb="FF002060"/>
      <name val="Calibri"/>
      <family val="2"/>
      <scheme val="minor"/>
    </font>
    <font>
      <b/>
      <i/>
      <sz val="16"/>
      <color rgb="FF002060"/>
      <name val="Calibri"/>
      <family val="2"/>
      <scheme val="minor"/>
    </font>
    <font>
      <b/>
      <i/>
      <sz val="12"/>
      <color rgb="FF00B0F0"/>
      <name val="Arial"/>
      <family val="2"/>
    </font>
    <font>
      <b/>
      <i/>
      <sz val="12"/>
      <color rgb="FF002060"/>
      <name val="Arial"/>
      <family val="2"/>
    </font>
    <font>
      <b/>
      <sz val="12"/>
      <color rgb="FF00B0F0"/>
      <name val="Arial"/>
      <family val="2"/>
    </font>
    <font>
      <b/>
      <sz val="10"/>
      <color theme="1"/>
      <name val="Arial"/>
      <family val="2"/>
    </font>
    <font>
      <b/>
      <sz val="10"/>
      <name val="Arial"/>
      <family val="2"/>
    </font>
    <font>
      <b/>
      <sz val="9"/>
      <name val="Arial"/>
      <family val="2"/>
    </font>
    <font>
      <b/>
      <sz val="10"/>
      <color theme="1"/>
      <name val="Calibri"/>
      <family val="2"/>
      <scheme val="minor"/>
    </font>
    <font>
      <b/>
      <sz val="9"/>
      <color theme="1"/>
      <name val="Arial"/>
      <family val="2"/>
    </font>
    <font>
      <b/>
      <sz val="8"/>
      <color theme="1"/>
      <name val="Arial"/>
      <family val="2"/>
    </font>
    <font>
      <sz val="11"/>
      <color theme="1"/>
      <name val="Arial"/>
      <family val="2"/>
    </font>
    <font>
      <b/>
      <sz val="14"/>
      <color theme="1"/>
      <name val="Calibri"/>
      <family val="2"/>
      <scheme val="minor"/>
    </font>
    <font>
      <sz val="9"/>
      <color theme="1"/>
      <name val="Arial"/>
      <family val="2"/>
    </font>
    <font>
      <sz val="14"/>
      <color theme="1"/>
      <name val="Calibri"/>
      <family val="2"/>
      <scheme val="minor"/>
    </font>
    <font>
      <sz val="10"/>
      <name val="Arial"/>
      <family val="2"/>
    </font>
    <font>
      <b/>
      <i/>
      <sz val="12"/>
      <color rgb="FF3366FF"/>
      <name val="Arial"/>
      <family val="2"/>
    </font>
    <font>
      <b/>
      <sz val="11"/>
      <color theme="1"/>
      <name val="Arial"/>
      <family val="2"/>
    </font>
    <font>
      <sz val="10"/>
      <color theme="1"/>
      <name val="Calibri"/>
      <family val="2"/>
      <scheme val="minor"/>
    </font>
    <font>
      <sz val="9"/>
      <color theme="1"/>
      <name val="Calibri"/>
      <family val="2"/>
      <scheme val="minor"/>
    </font>
    <font>
      <b/>
      <sz val="10"/>
      <name val="Calibri"/>
      <family val="2"/>
      <scheme val="minor"/>
    </font>
    <font>
      <sz val="10"/>
      <name val="Calibri"/>
      <family val="2"/>
      <scheme val="minor"/>
    </font>
    <font>
      <b/>
      <sz val="11"/>
      <name val="Calibri"/>
      <family val="2"/>
      <scheme val="minor"/>
    </font>
    <font>
      <sz val="10"/>
      <color indexed="8"/>
      <name val="Arial"/>
      <family val="2"/>
    </font>
    <font>
      <sz val="11"/>
      <name val="Calibri"/>
      <family val="2"/>
      <scheme val="minor"/>
    </font>
    <font>
      <b/>
      <sz val="8"/>
      <name val="Arial"/>
      <family val="2"/>
    </font>
    <font>
      <b/>
      <sz val="10"/>
      <color theme="8" tint="-0.249977111117893"/>
      <name val="Calibri"/>
      <family val="2"/>
      <scheme val="minor"/>
    </font>
    <font>
      <b/>
      <i/>
      <sz val="18"/>
      <color theme="9" tint="-0.249977111117893"/>
      <name val="Calibri"/>
      <family val="2"/>
      <scheme val="minor"/>
    </font>
    <font>
      <b/>
      <sz val="11"/>
      <color rgb="FFC00000"/>
      <name val="Calibri"/>
      <family val="2"/>
      <scheme val="minor"/>
    </font>
    <font>
      <b/>
      <sz val="16"/>
      <name val="Calibri"/>
      <family val="2"/>
      <scheme val="minor"/>
    </font>
    <font>
      <b/>
      <sz val="12"/>
      <color theme="9" tint="-0.249977111117893"/>
      <name val="Arial"/>
      <family val="2"/>
    </font>
    <font>
      <b/>
      <sz val="8"/>
      <color theme="1"/>
      <name val="Calibri"/>
      <family val="2"/>
      <scheme val="minor"/>
    </font>
    <font>
      <sz val="8"/>
      <color theme="1"/>
      <name val="Calibri"/>
      <family val="2"/>
      <scheme val="minor"/>
    </font>
    <font>
      <b/>
      <sz val="7.5"/>
      <color theme="1"/>
      <name val="Calibri"/>
      <family val="2"/>
      <scheme val="minor"/>
    </font>
    <font>
      <sz val="7.5"/>
      <color theme="1"/>
      <name val="Calibri"/>
      <family val="2"/>
      <scheme val="minor"/>
    </font>
    <font>
      <b/>
      <i/>
      <sz val="16"/>
      <color theme="9" tint="-0.249977111117893"/>
      <name val="Calibri"/>
      <family val="2"/>
      <scheme val="minor"/>
    </font>
    <font>
      <sz val="11"/>
      <color theme="9" tint="-0.249977111117893"/>
      <name val="Calibri"/>
      <family val="2"/>
      <scheme val="minor"/>
    </font>
    <font>
      <b/>
      <i/>
      <sz val="16"/>
      <color theme="9" tint="-0.249977111117893"/>
      <name val="Arial"/>
      <family val="2"/>
    </font>
    <font>
      <sz val="14"/>
      <name val="Calibri"/>
      <family val="2"/>
      <scheme val="minor"/>
    </font>
    <font>
      <b/>
      <sz val="7"/>
      <name val="Calibri"/>
      <family val="2"/>
      <scheme val="minor"/>
    </font>
    <font>
      <sz val="8"/>
      <name val="Calibri"/>
      <family val="2"/>
      <scheme val="minor"/>
    </font>
    <font>
      <sz val="14"/>
      <name val="Arial"/>
      <family val="2"/>
    </font>
    <font>
      <b/>
      <sz val="14"/>
      <color theme="1" tint="0.14999847407452621"/>
      <name val="Calibri"/>
      <family val="2"/>
      <scheme val="minor"/>
    </font>
    <font>
      <sz val="14"/>
      <color theme="1" tint="0.14999847407452621"/>
      <name val="Arial"/>
      <family val="2"/>
    </font>
    <font>
      <b/>
      <sz val="14"/>
      <name val="Calibri"/>
      <family val="2"/>
      <scheme val="minor"/>
    </font>
    <font>
      <sz val="14"/>
      <color theme="1"/>
      <name val="Arial"/>
      <family val="2"/>
    </font>
    <font>
      <sz val="14"/>
      <name val="Arial"/>
      <family val="2"/>
      <charset val="1"/>
    </font>
    <font>
      <sz val="14"/>
      <name val="Calibri"/>
      <family val="2"/>
      <charset val="1"/>
    </font>
    <font>
      <sz val="14"/>
      <name val="Calibri"/>
      <family val="2"/>
      <charset val="1"/>
      <scheme val="minor"/>
    </font>
    <font>
      <b/>
      <sz val="14"/>
      <color rgb="FF000000"/>
      <name val="Calibri"/>
      <family val="2"/>
    </font>
    <font>
      <sz val="14"/>
      <color rgb="FF000000"/>
      <name val="Calibri"/>
      <family val="2"/>
      <charset val="1"/>
    </font>
    <font>
      <sz val="12"/>
      <color theme="1"/>
      <name val="Calibri"/>
      <family val="2"/>
      <scheme val="minor"/>
    </font>
    <font>
      <sz val="12"/>
      <name val="Arial"/>
      <family val="2"/>
    </font>
    <font>
      <b/>
      <sz val="14"/>
      <name val="Arial"/>
      <family val="2"/>
    </font>
    <font>
      <b/>
      <sz val="14"/>
      <color theme="1"/>
      <name val="Arial"/>
      <family val="2"/>
    </font>
    <font>
      <b/>
      <sz val="14"/>
      <name val="Arial"/>
      <family val="2"/>
      <charset val="1"/>
    </font>
    <font>
      <b/>
      <sz val="14"/>
      <color indexed="8"/>
      <name val="Arial"/>
      <family val="2"/>
      <charset val="1"/>
    </font>
    <font>
      <b/>
      <sz val="14"/>
      <color indexed="8"/>
      <name val="Calibri"/>
      <family val="2"/>
      <charset val="1"/>
    </font>
    <font>
      <sz val="14"/>
      <color indexed="8"/>
      <name val="Calibri"/>
      <family val="2"/>
      <charset val="1"/>
    </font>
    <font>
      <b/>
      <sz val="14"/>
      <name val="Calibri"/>
      <family val="2"/>
      <charset val="1"/>
    </font>
    <font>
      <b/>
      <sz val="18"/>
      <color theme="1"/>
      <name val="Calibri"/>
      <family val="2"/>
      <scheme val="minor"/>
    </font>
    <font>
      <b/>
      <sz val="5"/>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C4E59F"/>
        <bgColor indexed="64"/>
      </patternFill>
    </fill>
    <fill>
      <patternFill patternType="solid">
        <fgColor theme="6" tint="0.39997558519241921"/>
        <bgColor indexed="64"/>
      </patternFill>
    </fill>
    <fill>
      <patternFill patternType="solid">
        <fgColor rgb="FFFFFFFF"/>
        <bgColor rgb="FFF2F2F2"/>
      </patternFill>
    </fill>
    <fill>
      <patternFill patternType="solid">
        <fgColor indexed="9"/>
        <bgColor indexed="64"/>
      </patternFill>
    </fill>
    <fill>
      <patternFill patternType="solid">
        <fgColor rgb="FFFFFF00"/>
        <bgColor indexed="64"/>
      </patternFill>
    </fill>
  </fills>
  <borders count="20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medium">
        <color indexed="64"/>
      </left>
      <right style="thin">
        <color indexed="64"/>
      </right>
      <top/>
      <bottom style="thick">
        <color indexed="64"/>
      </bottom>
      <diagonal/>
    </border>
    <border>
      <left/>
      <right/>
      <top style="thick">
        <color indexed="64"/>
      </top>
      <bottom style="thin">
        <color indexed="64"/>
      </bottom>
      <diagonal/>
    </border>
    <border>
      <left/>
      <right/>
      <top/>
      <bottom style="thin">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ck">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medium">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medium">
        <color indexed="64"/>
      </top>
      <bottom style="thick">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ck">
        <color indexed="64"/>
      </top>
      <bottom style="thin">
        <color indexed="64"/>
      </bottom>
      <diagonal/>
    </border>
    <border>
      <left/>
      <right style="thin">
        <color indexed="64"/>
      </right>
      <top/>
      <bottom style="thick">
        <color indexed="64"/>
      </bottom>
      <diagonal/>
    </border>
    <border>
      <left/>
      <right style="thin">
        <color indexed="64"/>
      </right>
      <top/>
      <bottom style="medium">
        <color indexed="64"/>
      </bottom>
      <diagonal/>
    </border>
    <border>
      <left style="thin">
        <color indexed="64"/>
      </left>
      <right/>
      <top style="thick">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diagonal/>
    </border>
    <border>
      <left style="medium">
        <color indexed="64"/>
      </left>
      <right style="thick">
        <color indexed="64"/>
      </right>
      <top style="thin">
        <color indexed="64"/>
      </top>
      <bottom/>
      <diagonal/>
    </border>
    <border>
      <left style="thick">
        <color indexed="64"/>
      </left>
      <right style="thin">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n">
        <color indexed="64"/>
      </top>
      <bottom style="thin">
        <color indexed="64"/>
      </bottom>
      <diagonal/>
    </border>
    <border>
      <left style="thick">
        <color indexed="64"/>
      </left>
      <right/>
      <top/>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
      <left/>
      <right style="medium">
        <color indexed="64"/>
      </right>
      <top style="thick">
        <color indexed="64"/>
      </top>
      <bottom style="thick">
        <color indexed="64"/>
      </bottom>
      <diagonal/>
    </border>
    <border>
      <left style="thick">
        <color indexed="64"/>
      </left>
      <right style="thin">
        <color indexed="64"/>
      </right>
      <top/>
      <bottom style="thick">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thick">
        <color indexed="64"/>
      </top>
      <bottom/>
      <diagonal/>
    </border>
    <border>
      <left/>
      <right style="medium">
        <color indexed="64"/>
      </right>
      <top style="medium">
        <color indexed="64"/>
      </top>
      <bottom style="thick">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medium">
        <color indexed="64"/>
      </bottom>
      <diagonal/>
    </border>
    <border>
      <left style="medium">
        <color indexed="64"/>
      </left>
      <right style="thick">
        <color indexed="64"/>
      </right>
      <top/>
      <bottom style="thin">
        <color indexed="64"/>
      </bottom>
      <diagonal/>
    </border>
    <border>
      <left/>
      <right style="medium">
        <color indexed="64"/>
      </right>
      <top style="thin">
        <color indexed="64"/>
      </top>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bottom style="medium">
        <color indexed="64"/>
      </bottom>
      <diagonal/>
    </border>
    <border>
      <left style="thick">
        <color indexed="8"/>
      </left>
      <right style="thin">
        <color indexed="8"/>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ck">
        <color indexed="8"/>
      </left>
      <right style="thin">
        <color indexed="8"/>
      </right>
      <top/>
      <bottom/>
      <diagonal/>
    </border>
    <border>
      <left/>
      <right style="thin">
        <color indexed="8"/>
      </right>
      <top/>
      <bottom/>
      <diagonal/>
    </border>
    <border>
      <left style="thin">
        <color indexed="8"/>
      </left>
      <right style="thin">
        <color indexed="8"/>
      </right>
      <top/>
      <bottom/>
      <diagonal/>
    </border>
    <border>
      <left style="thick">
        <color indexed="8"/>
      </left>
      <right style="thin">
        <color indexed="8"/>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style="thin">
        <color indexed="8"/>
      </left>
      <right style="medium">
        <color indexed="8"/>
      </right>
      <top style="thick">
        <color indexed="8"/>
      </top>
      <bottom/>
      <diagonal/>
    </border>
    <border>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right style="medium">
        <color indexed="8"/>
      </right>
      <top style="thick">
        <color indexed="8"/>
      </top>
      <bottom/>
      <diagonal/>
    </border>
    <border>
      <left style="medium">
        <color indexed="8"/>
      </left>
      <right style="thin">
        <color indexed="8"/>
      </right>
      <top style="thick">
        <color indexed="8"/>
      </top>
      <bottom/>
      <diagonal/>
    </border>
  </borders>
  <cellStyleXfs count="5">
    <xf numFmtId="0" fontId="0" fillId="0" borderId="0"/>
    <xf numFmtId="9" fontId="1" fillId="0" borderId="0" applyFont="0" applyFill="0" applyBorder="0" applyAlignment="0" applyProtection="0"/>
    <xf numFmtId="165" fontId="18" fillId="0" borderId="0" applyFont="0" applyFill="0" applyBorder="0" applyAlignment="0" applyProtection="0"/>
    <xf numFmtId="0" fontId="18" fillId="0" borderId="0"/>
    <xf numFmtId="0" fontId="26" fillId="0" borderId="0"/>
  </cellStyleXfs>
  <cellXfs count="945">
    <xf numFmtId="0" fontId="0" fillId="0" borderId="0" xfId="0"/>
    <xf numFmtId="0" fontId="6" fillId="0" borderId="0" xfId="0" applyFont="1" applyBorder="1" applyAlignment="1">
      <alignment vertical="center" wrapText="1"/>
    </xf>
    <xf numFmtId="0" fontId="0" fillId="0" borderId="1" xfId="0" applyBorder="1" applyAlignment="1">
      <alignment horizontal="center"/>
    </xf>
    <xf numFmtId="0" fontId="8" fillId="0" borderId="0" xfId="0" applyFont="1" applyBorder="1" applyAlignment="1">
      <alignment horizontal="center"/>
    </xf>
    <xf numFmtId="0" fontId="11" fillId="0" borderId="0" xfId="0" applyFont="1" applyFill="1" applyBorder="1" applyAlignment="1">
      <alignment horizontal="left" vertical="center"/>
    </xf>
    <xf numFmtId="0" fontId="12" fillId="0" borderId="0" xfId="0" applyFont="1" applyFill="1" applyAlignment="1">
      <alignment horizontal="left"/>
    </xf>
    <xf numFmtId="0" fontId="12" fillId="0" borderId="0" xfId="0" applyFont="1"/>
    <xf numFmtId="0" fontId="13" fillId="0" borderId="0" xfId="0" applyFont="1" applyBorder="1" applyAlignment="1"/>
    <xf numFmtId="0" fontId="15" fillId="0" borderId="0" xfId="0" applyFont="1" applyAlignment="1">
      <alignment horizontal="right"/>
    </xf>
    <xf numFmtId="0" fontId="17" fillId="0" borderId="0" xfId="0" applyFont="1"/>
    <xf numFmtId="0" fontId="4" fillId="0" borderId="0" xfId="0" applyFont="1" applyBorder="1" applyAlignment="1">
      <alignment vertical="center" wrapText="1"/>
    </xf>
    <xf numFmtId="0" fontId="4" fillId="0" borderId="0" xfId="0" applyFont="1" applyFill="1" applyAlignment="1">
      <alignment vertical="center"/>
    </xf>
    <xf numFmtId="0" fontId="7" fillId="0" borderId="0" xfId="0" applyFont="1" applyBorder="1" applyAlignment="1"/>
    <xf numFmtId="0" fontId="19" fillId="0" borderId="0" xfId="0" applyFont="1" applyBorder="1" applyAlignment="1">
      <alignment vertical="center" wrapText="1"/>
    </xf>
    <xf numFmtId="0" fontId="7" fillId="0" borderId="1" xfId="0" applyFont="1" applyBorder="1" applyAlignment="1"/>
    <xf numFmtId="0" fontId="0" fillId="0" borderId="1" xfId="0" applyBorder="1"/>
    <xf numFmtId="0" fontId="8" fillId="0" borderId="0" xfId="0" applyFont="1" applyAlignment="1"/>
    <xf numFmtId="0" fontId="20" fillId="0" borderId="0" xfId="0" applyFont="1" applyBorder="1" applyAlignment="1">
      <alignment horizontal="center" vertical="center"/>
    </xf>
    <xf numFmtId="164" fontId="0" fillId="0" borderId="0" xfId="0" applyNumberFormat="1"/>
    <xf numFmtId="164" fontId="2" fillId="3" borderId="2" xfId="0" applyNumberFormat="1" applyFont="1" applyFill="1" applyBorder="1"/>
    <xf numFmtId="164" fontId="21" fillId="3" borderId="24" xfId="0" applyNumberFormat="1" applyFont="1" applyFill="1" applyBorder="1" applyAlignment="1">
      <alignment vertical="center" wrapText="1"/>
    </xf>
    <xf numFmtId="164" fontId="21" fillId="3" borderId="25" xfId="0" applyNumberFormat="1" applyFont="1" applyFill="1" applyBorder="1" applyAlignment="1">
      <alignment vertical="center" wrapText="1"/>
    </xf>
    <xf numFmtId="164" fontId="0" fillId="3" borderId="24" xfId="0" applyNumberFormat="1" applyFill="1" applyBorder="1"/>
    <xf numFmtId="164" fontId="0" fillId="3" borderId="30" xfId="0" applyNumberFormat="1" applyFill="1" applyBorder="1"/>
    <xf numFmtId="164" fontId="0" fillId="3" borderId="25" xfId="0" applyNumberFormat="1" applyFill="1" applyBorder="1"/>
    <xf numFmtId="0" fontId="2" fillId="3" borderId="4" xfId="0" applyFont="1" applyFill="1" applyBorder="1" applyAlignment="1"/>
    <xf numFmtId="164" fontId="21" fillId="3" borderId="1" xfId="0" applyNumberFormat="1" applyFont="1" applyFill="1" applyBorder="1" applyAlignment="1">
      <alignment vertical="center" wrapText="1"/>
    </xf>
    <xf numFmtId="164" fontId="21" fillId="3" borderId="16" xfId="0" applyNumberFormat="1" applyFont="1" applyFill="1" applyBorder="1" applyAlignment="1">
      <alignment vertical="center" wrapText="1"/>
    </xf>
    <xf numFmtId="0" fontId="0" fillId="3" borderId="1" xfId="0" applyFill="1" applyBorder="1" applyAlignment="1"/>
    <xf numFmtId="0" fontId="0" fillId="3" borderId="16" xfId="0" applyFill="1" applyBorder="1" applyAlignment="1"/>
    <xf numFmtId="0" fontId="2" fillId="3" borderId="2" xfId="0" applyFont="1" applyFill="1" applyBorder="1" applyAlignment="1"/>
    <xf numFmtId="0" fontId="0" fillId="3" borderId="24" xfId="0" applyFill="1" applyBorder="1" applyAlignment="1"/>
    <xf numFmtId="0" fontId="0" fillId="3" borderId="25" xfId="0" applyFill="1" applyBorder="1" applyAlignment="1"/>
    <xf numFmtId="0" fontId="0" fillId="0" borderId="0" xfId="0" applyBorder="1"/>
    <xf numFmtId="0" fontId="15" fillId="0" borderId="0" xfId="0" applyFont="1" applyBorder="1" applyAlignment="1"/>
    <xf numFmtId="0" fontId="15" fillId="0" borderId="0" xfId="0" applyFont="1" applyAlignment="1"/>
    <xf numFmtId="0" fontId="5" fillId="0" borderId="0" xfId="0" applyFont="1" applyBorder="1" applyAlignment="1">
      <alignment horizontal="center" vertical="center" wrapText="1"/>
    </xf>
    <xf numFmtId="164" fontId="0" fillId="0" borderId="58" xfId="0" applyNumberFormat="1" applyBorder="1" applyAlignment="1">
      <alignment horizontal="center"/>
    </xf>
    <xf numFmtId="0" fontId="0" fillId="0" borderId="0" xfId="0" applyBorder="1" applyAlignment="1">
      <alignment horizontal="center"/>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4" fillId="0" borderId="0" xfId="0" applyFont="1" applyFill="1" applyAlignment="1">
      <alignment horizontal="right" vertical="center"/>
    </xf>
    <xf numFmtId="0" fontId="9" fillId="0" borderId="3" xfId="0" applyFont="1" applyBorder="1" applyAlignment="1">
      <alignment horizontal="center" vertical="center"/>
    </xf>
    <xf numFmtId="0" fontId="9" fillId="0" borderId="25" xfId="0" applyFont="1" applyBorder="1" applyAlignment="1">
      <alignment horizontal="center" vertical="center"/>
    </xf>
    <xf numFmtId="0" fontId="23" fillId="0" borderId="0" xfId="0" applyFont="1" applyFill="1" applyBorder="1" applyAlignment="1">
      <alignment horizontal="left" vertical="center"/>
    </xf>
    <xf numFmtId="0" fontId="0" fillId="4" borderId="0" xfId="0" applyFill="1"/>
    <xf numFmtId="0" fontId="24" fillId="0" borderId="17" xfId="0"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12" xfId="0" applyFont="1" applyFill="1" applyBorder="1" applyAlignment="1">
      <alignment horizontal="left" vertical="center" wrapText="1"/>
    </xf>
    <xf numFmtId="0" fontId="24" fillId="0" borderId="21" xfId="0" applyFont="1" applyFill="1" applyBorder="1" applyAlignment="1">
      <alignment horizontal="left" vertical="center"/>
    </xf>
    <xf numFmtId="0" fontId="24" fillId="0" borderId="19" xfId="0" applyFont="1" applyFill="1" applyBorder="1" applyAlignment="1">
      <alignment horizontal="left" vertical="center" wrapText="1"/>
    </xf>
    <xf numFmtId="0" fontId="24" fillId="0" borderId="19" xfId="0" applyFont="1" applyFill="1" applyBorder="1" applyAlignment="1">
      <alignment horizontal="left" vertical="center"/>
    </xf>
    <xf numFmtId="0" fontId="3" fillId="0" borderId="0" xfId="0" applyFont="1" applyBorder="1" applyAlignment="1">
      <alignment horizontal="center" vertical="center" wrapText="1"/>
    </xf>
    <xf numFmtId="0" fontId="9" fillId="0" borderId="130" xfId="0" applyFont="1" applyBorder="1" applyAlignment="1">
      <alignment horizontal="center"/>
    </xf>
    <xf numFmtId="0" fontId="9" fillId="0" borderId="1" xfId="0" applyFont="1" applyBorder="1" applyAlignment="1">
      <alignment horizontal="center"/>
    </xf>
    <xf numFmtId="0" fontId="24" fillId="0" borderId="14" xfId="0" applyFont="1" applyFill="1" applyBorder="1" applyAlignment="1">
      <alignment horizontal="left" vertical="center"/>
    </xf>
    <xf numFmtId="0" fontId="24" fillId="0" borderId="74"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41" xfId="0" applyFont="1" applyFill="1" applyBorder="1" applyAlignment="1">
      <alignment horizontal="left" vertical="center"/>
    </xf>
    <xf numFmtId="0" fontId="24" fillId="0" borderId="65" xfId="4" applyFont="1" applyFill="1" applyBorder="1" applyAlignment="1">
      <alignment horizontal="left" vertical="center" wrapText="1"/>
    </xf>
    <xf numFmtId="0" fontId="24" fillId="0" borderId="65" xfId="0" applyFont="1" applyFill="1" applyBorder="1" applyAlignment="1">
      <alignment horizontal="left" vertical="center" wrapText="1"/>
    </xf>
    <xf numFmtId="0" fontId="24" fillId="0" borderId="65" xfId="0" applyFont="1" applyFill="1" applyBorder="1" applyAlignment="1">
      <alignment horizontal="left" vertical="center"/>
    </xf>
    <xf numFmtId="0" fontId="24" fillId="0" borderId="69" xfId="0" applyFont="1" applyFill="1" applyBorder="1" applyAlignment="1">
      <alignment horizontal="left" vertical="center"/>
    </xf>
    <xf numFmtId="0" fontId="24" fillId="0" borderId="65" xfId="4" applyFont="1" applyFill="1" applyBorder="1" applyAlignment="1">
      <alignment vertical="center" wrapText="1"/>
    </xf>
    <xf numFmtId="0" fontId="24" fillId="0" borderId="92" xfId="0" applyFont="1" applyFill="1" applyBorder="1" applyAlignment="1">
      <alignment horizontal="left" vertical="center" wrapText="1"/>
    </xf>
    <xf numFmtId="0" fontId="24" fillId="0" borderId="70" xfId="4" applyFont="1" applyFill="1" applyBorder="1" applyAlignment="1">
      <alignment vertical="center" wrapText="1"/>
    </xf>
    <xf numFmtId="0" fontId="29" fillId="0" borderId="0" xfId="0" applyFont="1" applyFill="1" applyBorder="1" applyAlignment="1">
      <alignment vertical="center"/>
    </xf>
    <xf numFmtId="0" fontId="8" fillId="0" borderId="0" xfId="0" applyFont="1" applyBorder="1" applyAlignment="1"/>
    <xf numFmtId="0" fontId="31" fillId="0" borderId="0" xfId="0" applyFont="1"/>
    <xf numFmtId="0" fontId="33" fillId="0" borderId="1" xfId="0" applyFont="1" applyBorder="1" applyAlignment="1"/>
    <xf numFmtId="0" fontId="22" fillId="0" borderId="0" xfId="0" applyFont="1" applyFill="1" applyBorder="1" applyAlignment="1">
      <alignment horizontal="left" vertical="center"/>
    </xf>
    <xf numFmtId="164" fontId="27" fillId="0" borderId="0" xfId="0" applyNumberFormat="1" applyFont="1" applyFill="1" applyBorder="1" applyAlignment="1">
      <alignment horizontal="center"/>
    </xf>
    <xf numFmtId="0" fontId="14" fillId="0" borderId="0" xfId="0" applyFont="1" applyBorder="1" applyAlignment="1"/>
    <xf numFmtId="0" fontId="16" fillId="0" borderId="0" xfId="0" applyFont="1" applyBorder="1" applyAlignment="1">
      <alignment vertical="top"/>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21" fillId="0" borderId="0" xfId="0" applyFont="1" applyBorder="1" applyAlignment="1">
      <alignment horizontal="center" vertical="center"/>
    </xf>
    <xf numFmtId="0" fontId="11" fillId="0" borderId="0" xfId="0" applyFont="1" applyBorder="1" applyAlignment="1">
      <alignment horizontal="center" vertical="center"/>
    </xf>
    <xf numFmtId="164" fontId="21" fillId="0" borderId="0" xfId="0" applyNumberFormat="1" applyFont="1" applyBorder="1" applyAlignment="1">
      <alignment horizontal="center" vertical="center"/>
    </xf>
    <xf numFmtId="164" fontId="25" fillId="7" borderId="6" xfId="0" applyNumberFormat="1" applyFont="1" applyFill="1" applyBorder="1" applyAlignment="1">
      <alignment horizontal="right" vertical="center"/>
    </xf>
    <xf numFmtId="0" fontId="38" fillId="0" borderId="0" xfId="0" applyFont="1" applyFill="1" applyAlignment="1">
      <alignment vertical="center"/>
    </xf>
    <xf numFmtId="0" fontId="25" fillId="7" borderId="0" xfId="0" applyFont="1" applyFill="1" applyAlignment="1">
      <alignment horizontal="center"/>
    </xf>
    <xf numFmtId="0" fontId="39" fillId="0" borderId="0" xfId="0" applyFont="1"/>
    <xf numFmtId="164" fontId="0" fillId="5" borderId="34" xfId="0" applyNumberFormat="1" applyFill="1" applyBorder="1" applyAlignment="1">
      <alignment horizontal="center" vertical="center" wrapText="1"/>
    </xf>
    <xf numFmtId="164" fontId="21" fillId="5" borderId="29" xfId="0" applyNumberFormat="1" applyFont="1" applyFill="1" applyBorder="1" applyAlignment="1">
      <alignment horizontal="center" vertical="center"/>
    </xf>
    <xf numFmtId="164" fontId="0" fillId="5" borderId="0" xfId="0" applyNumberFormat="1" applyFont="1" applyFill="1" applyBorder="1" applyAlignment="1" applyProtection="1">
      <alignment horizontal="center" vertical="center" wrapText="1"/>
    </xf>
    <xf numFmtId="0" fontId="24" fillId="0" borderId="21" xfId="0" applyFont="1" applyFill="1" applyBorder="1" applyAlignment="1">
      <alignment horizontal="left" vertical="center" wrapText="1"/>
    </xf>
    <xf numFmtId="0" fontId="8" fillId="2" borderId="127" xfId="0" applyFont="1" applyFill="1" applyBorder="1" applyAlignment="1">
      <alignment horizontal="center" vertical="center"/>
    </xf>
    <xf numFmtId="0" fontId="8" fillId="2" borderId="161" xfId="0" applyFont="1" applyFill="1" applyBorder="1" applyAlignment="1">
      <alignment horizontal="center" vertical="center"/>
    </xf>
    <xf numFmtId="164" fontId="25" fillId="5" borderId="95" xfId="0" applyNumberFormat="1" applyFont="1" applyFill="1" applyBorder="1" applyAlignment="1">
      <alignment horizontal="center" vertical="center"/>
    </xf>
    <xf numFmtId="164" fontId="25" fillId="5" borderId="29" xfId="0" applyNumberFormat="1" applyFont="1" applyFill="1" applyBorder="1" applyAlignment="1">
      <alignment horizontal="center" vertical="center"/>
    </xf>
    <xf numFmtId="0" fontId="9" fillId="0" borderId="162" xfId="0" applyFont="1" applyBorder="1" applyAlignment="1">
      <alignment horizontal="center"/>
    </xf>
    <xf numFmtId="0" fontId="8" fillId="0" borderId="162" xfId="0" applyFont="1" applyBorder="1" applyAlignment="1">
      <alignment horizontal="center"/>
    </xf>
    <xf numFmtId="0" fontId="41" fillId="7" borderId="0" xfId="0" applyFont="1" applyFill="1" applyAlignment="1">
      <alignment horizontal="center"/>
    </xf>
    <xf numFmtId="0" fontId="16" fillId="0" borderId="0" xfId="0" applyFont="1" applyBorder="1" applyAlignment="1">
      <alignment horizontal="center" vertical="top"/>
    </xf>
    <xf numFmtId="0" fontId="9" fillId="0" borderId="0" xfId="0" applyFont="1" applyBorder="1" applyAlignment="1">
      <alignment horizontal="center" vertical="center"/>
    </xf>
    <xf numFmtId="0" fontId="9" fillId="4" borderId="0" xfId="0" applyFont="1" applyFill="1" applyBorder="1" applyAlignment="1">
      <alignment horizontal="center" vertical="center"/>
    </xf>
    <xf numFmtId="164" fontId="21" fillId="5" borderId="0" xfId="0" applyNumberFormat="1" applyFont="1" applyFill="1" applyBorder="1" applyAlignment="1">
      <alignment horizontal="center" vertical="center"/>
    </xf>
    <xf numFmtId="164" fontId="0" fillId="3" borderId="0" xfId="0" applyNumberFormat="1" applyFill="1" applyBorder="1"/>
    <xf numFmtId="0" fontId="0" fillId="3" borderId="0" xfId="0" applyFill="1" applyBorder="1" applyAlignment="1"/>
    <xf numFmtId="0" fontId="20" fillId="0" borderId="0" xfId="0" applyFont="1" applyBorder="1" applyAlignment="1">
      <alignment horizontal="center"/>
    </xf>
    <xf numFmtId="164" fontId="0" fillId="5" borderId="34" xfId="0" applyNumberFormat="1" applyFont="1" applyFill="1" applyBorder="1" applyAlignment="1" applyProtection="1">
      <alignment horizontal="center" vertical="center" wrapText="1"/>
    </xf>
    <xf numFmtId="164" fontId="0" fillId="5" borderId="60" xfId="0" applyNumberFormat="1" applyFont="1" applyFill="1" applyBorder="1" applyAlignment="1" applyProtection="1">
      <alignment horizontal="center" vertical="center" wrapText="1"/>
    </xf>
    <xf numFmtId="164" fontId="0" fillId="5" borderId="163" xfId="0" applyNumberFormat="1" applyFont="1" applyFill="1" applyBorder="1" applyAlignment="1" applyProtection="1">
      <alignment horizontal="center" vertical="center" wrapText="1"/>
    </xf>
    <xf numFmtId="164" fontId="0" fillId="5" borderId="63" xfId="0" applyNumberFormat="1" applyFont="1" applyFill="1" applyBorder="1" applyAlignment="1" applyProtection="1">
      <alignment horizontal="center" vertical="center" wrapText="1"/>
    </xf>
    <xf numFmtId="164" fontId="0" fillId="5" borderId="28" xfId="0" applyNumberFormat="1" applyFont="1" applyFill="1" applyBorder="1" applyAlignment="1" applyProtection="1">
      <alignment horizontal="center" vertical="center" wrapText="1"/>
    </xf>
    <xf numFmtId="164" fontId="0" fillId="0" borderId="34" xfId="0" applyNumberFormat="1" applyBorder="1" applyAlignment="1">
      <alignment horizontal="center" vertical="center"/>
    </xf>
    <xf numFmtId="164" fontId="0" fillId="0" borderId="60" xfId="0" applyNumberFormat="1" applyBorder="1" applyAlignment="1">
      <alignment horizontal="center" vertical="center"/>
    </xf>
    <xf numFmtId="164" fontId="0" fillId="0" borderId="163" xfId="0" applyNumberFormat="1" applyBorder="1" applyAlignment="1">
      <alignment horizontal="center" vertical="center"/>
    </xf>
    <xf numFmtId="0" fontId="9" fillId="7" borderId="3" xfId="0" applyFont="1" applyFill="1" applyBorder="1" applyAlignment="1">
      <alignment horizontal="center" vertical="center" wrapText="1"/>
    </xf>
    <xf numFmtId="0" fontId="43" fillId="0" borderId="0" xfId="4" applyFont="1" applyFill="1" applyBorder="1" applyAlignment="1">
      <alignment vertical="center" wrapText="1"/>
    </xf>
    <xf numFmtId="0" fontId="35" fillId="0" borderId="0" xfId="0" applyFont="1" applyFill="1" applyAlignment="1">
      <alignment horizontal="left"/>
    </xf>
    <xf numFmtId="164" fontId="0" fillId="0" borderId="28" xfId="0" applyNumberFormat="1" applyBorder="1" applyAlignment="1">
      <alignment horizontal="center" vertical="center"/>
    </xf>
    <xf numFmtId="164" fontId="0" fillId="0" borderId="117" xfId="0" applyNumberFormat="1" applyBorder="1" applyAlignment="1">
      <alignment horizontal="center" vertical="center"/>
    </xf>
    <xf numFmtId="164" fontId="17" fillId="5" borderId="49" xfId="0" applyNumberFormat="1" applyFont="1" applyFill="1" applyBorder="1" applyAlignment="1" applyProtection="1">
      <alignment horizontal="center" vertical="center" wrapText="1"/>
    </xf>
    <xf numFmtId="164" fontId="17" fillId="5" borderId="57" xfId="0" applyNumberFormat="1" applyFont="1" applyFill="1" applyBorder="1" applyAlignment="1" applyProtection="1">
      <alignment horizontal="center" vertical="center" wrapText="1"/>
    </xf>
    <xf numFmtId="164" fontId="17" fillId="5" borderId="37" xfId="0" applyNumberFormat="1" applyFont="1" applyFill="1" applyBorder="1" applyAlignment="1" applyProtection="1">
      <alignment horizontal="center" vertical="center" wrapText="1"/>
    </xf>
    <xf numFmtId="164" fontId="17" fillId="5" borderId="13" xfId="0" applyNumberFormat="1" applyFont="1" applyFill="1" applyBorder="1" applyAlignment="1" applyProtection="1">
      <alignment horizontal="center" vertical="center" wrapText="1"/>
    </xf>
    <xf numFmtId="164" fontId="17" fillId="5" borderId="103" xfId="0" applyNumberFormat="1" applyFont="1" applyFill="1" applyBorder="1" applyAlignment="1" applyProtection="1">
      <alignment horizontal="center" vertical="center" wrapText="1"/>
    </xf>
    <xf numFmtId="164" fontId="17" fillId="5" borderId="14" xfId="0" applyNumberFormat="1" applyFont="1" applyFill="1" applyBorder="1" applyAlignment="1" applyProtection="1">
      <alignment horizontal="center" vertical="center" wrapText="1"/>
    </xf>
    <xf numFmtId="164" fontId="17" fillId="5" borderId="104" xfId="0" applyNumberFormat="1" applyFont="1" applyFill="1" applyBorder="1" applyAlignment="1" applyProtection="1">
      <alignment horizontal="center" vertical="center" wrapText="1"/>
    </xf>
    <xf numFmtId="164" fontId="17" fillId="5" borderId="61" xfId="0" applyNumberFormat="1" applyFont="1" applyFill="1" applyBorder="1" applyAlignment="1" applyProtection="1">
      <alignment horizontal="center" vertical="center" wrapText="1"/>
    </xf>
    <xf numFmtId="164" fontId="17" fillId="5" borderId="0" xfId="0" applyNumberFormat="1" applyFont="1" applyFill="1" applyBorder="1" applyAlignment="1" applyProtection="1">
      <alignment horizontal="center" vertical="center" wrapText="1"/>
    </xf>
    <xf numFmtId="164" fontId="17" fillId="5" borderId="36" xfId="0" applyNumberFormat="1" applyFont="1" applyFill="1" applyBorder="1" applyAlignment="1" applyProtection="1">
      <alignment horizontal="center" vertical="center" wrapText="1"/>
    </xf>
    <xf numFmtId="164" fontId="17" fillId="5" borderId="30" xfId="0" applyNumberFormat="1" applyFont="1" applyFill="1" applyBorder="1" applyAlignment="1" applyProtection="1">
      <alignment horizontal="center" vertical="center" wrapText="1"/>
    </xf>
    <xf numFmtId="164" fontId="17" fillId="5" borderId="84" xfId="0" applyNumberFormat="1" applyFont="1" applyFill="1" applyBorder="1" applyAlignment="1" applyProtection="1">
      <alignment horizontal="center" vertical="center" wrapText="1"/>
    </xf>
    <xf numFmtId="164" fontId="17" fillId="5" borderId="56" xfId="0" applyNumberFormat="1" applyFont="1" applyFill="1" applyBorder="1" applyAlignment="1" applyProtection="1">
      <alignment horizontal="center" vertical="center" wrapText="1"/>
    </xf>
    <xf numFmtId="164" fontId="17" fillId="5" borderId="51" xfId="0" applyNumberFormat="1" applyFont="1" applyFill="1" applyBorder="1" applyAlignment="1" applyProtection="1">
      <alignment horizontal="center" vertical="center" wrapText="1"/>
    </xf>
    <xf numFmtId="164" fontId="17" fillId="5" borderId="105" xfId="0" applyNumberFormat="1" applyFont="1" applyFill="1" applyBorder="1" applyAlignment="1" applyProtection="1">
      <alignment horizontal="center" vertical="center" wrapText="1"/>
    </xf>
    <xf numFmtId="164" fontId="17" fillId="5" borderId="106" xfId="0" applyNumberFormat="1" applyFont="1" applyFill="1" applyBorder="1" applyAlignment="1" applyProtection="1">
      <alignment horizontal="center" vertical="center" wrapText="1"/>
    </xf>
    <xf numFmtId="164" fontId="17" fillId="5" borderId="31" xfId="0" applyNumberFormat="1" applyFont="1" applyFill="1" applyBorder="1" applyAlignment="1" applyProtection="1">
      <alignment horizontal="center" vertical="center" wrapText="1"/>
    </xf>
    <xf numFmtId="164" fontId="17" fillId="5" borderId="55" xfId="0" applyNumberFormat="1" applyFont="1" applyFill="1" applyBorder="1" applyAlignment="1" applyProtection="1">
      <alignment horizontal="center" vertical="center" wrapText="1"/>
    </xf>
    <xf numFmtId="164" fontId="17" fillId="5" borderId="87" xfId="0" applyNumberFormat="1" applyFont="1" applyFill="1" applyBorder="1" applyAlignment="1" applyProtection="1">
      <alignment horizontal="center" vertical="center" wrapText="1"/>
    </xf>
    <xf numFmtId="164" fontId="17" fillId="5" borderId="42" xfId="0" applyNumberFormat="1" applyFont="1" applyFill="1" applyBorder="1" applyAlignment="1" applyProtection="1">
      <alignment horizontal="center" vertical="center" wrapText="1"/>
    </xf>
    <xf numFmtId="164" fontId="17" fillId="5" borderId="115" xfId="0" applyNumberFormat="1" applyFont="1" applyFill="1" applyBorder="1" applyAlignment="1" applyProtection="1">
      <alignment horizontal="center" vertical="center" wrapText="1"/>
    </xf>
    <xf numFmtId="164" fontId="17" fillId="5" borderId="120" xfId="0" applyNumberFormat="1" applyFont="1" applyFill="1" applyBorder="1" applyAlignment="1" applyProtection="1">
      <alignment horizontal="center" vertical="center" wrapText="1"/>
    </xf>
    <xf numFmtId="164" fontId="17" fillId="5" borderId="129" xfId="0" applyNumberFormat="1" applyFont="1" applyFill="1" applyBorder="1" applyAlignment="1" applyProtection="1">
      <alignment horizontal="center" vertical="center" wrapText="1"/>
    </xf>
    <xf numFmtId="0" fontId="17" fillId="0" borderId="69" xfId="0" applyFont="1" applyFill="1" applyBorder="1" applyAlignment="1" applyProtection="1">
      <alignment horizontal="center" vertical="center" wrapText="1"/>
      <protection locked="0"/>
    </xf>
    <xf numFmtId="164" fontId="17" fillId="5" borderId="34" xfId="0" applyNumberFormat="1" applyFont="1" applyFill="1" applyBorder="1" applyAlignment="1">
      <alignment horizontal="center" vertical="center" wrapText="1"/>
    </xf>
    <xf numFmtId="164" fontId="17" fillId="5" borderId="41" xfId="0" applyNumberFormat="1" applyFont="1" applyFill="1" applyBorder="1" applyAlignment="1">
      <alignment horizontal="center" vertical="center" wrapText="1"/>
    </xf>
    <xf numFmtId="164" fontId="17" fillId="5" borderId="119" xfId="0" applyNumberFormat="1" applyFont="1" applyFill="1" applyBorder="1" applyAlignment="1">
      <alignment horizontal="center" vertical="center" wrapText="1"/>
    </xf>
    <xf numFmtId="164" fontId="17" fillId="5" borderId="92" xfId="0" applyNumberFormat="1" applyFont="1" applyFill="1" applyBorder="1" applyAlignment="1" applyProtection="1">
      <alignment horizontal="center" vertical="center" wrapText="1"/>
    </xf>
    <xf numFmtId="164" fontId="17" fillId="5" borderId="91" xfId="0" applyNumberFormat="1" applyFont="1" applyFill="1" applyBorder="1" applyAlignment="1" applyProtection="1">
      <alignment horizontal="center" vertical="center" wrapText="1"/>
    </xf>
    <xf numFmtId="164" fontId="17" fillId="5" borderId="10" xfId="0" applyNumberFormat="1" applyFont="1" applyFill="1" applyBorder="1" applyAlignment="1">
      <alignment horizontal="center" vertical="center" wrapText="1"/>
    </xf>
    <xf numFmtId="164" fontId="17" fillId="5" borderId="38" xfId="0" applyNumberFormat="1"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wrapText="1"/>
      <protection locked="0"/>
    </xf>
    <xf numFmtId="164" fontId="17" fillId="5" borderId="60" xfId="0" applyNumberFormat="1" applyFont="1" applyFill="1" applyBorder="1" applyAlignment="1">
      <alignment horizontal="center" vertical="center" wrapText="1"/>
    </xf>
    <xf numFmtId="164" fontId="17" fillId="5" borderId="118" xfId="0" applyNumberFormat="1" applyFont="1" applyFill="1" applyBorder="1" applyAlignment="1">
      <alignment horizontal="center" vertical="center" wrapText="1"/>
    </xf>
    <xf numFmtId="164" fontId="17" fillId="5" borderId="109" xfId="0" applyNumberFormat="1" applyFont="1" applyFill="1" applyBorder="1" applyAlignment="1">
      <alignment horizontal="center" vertical="center" wrapText="1"/>
    </xf>
    <xf numFmtId="0" fontId="17" fillId="0" borderId="67" xfId="0" applyFont="1" applyFill="1" applyBorder="1" applyAlignment="1" applyProtection="1">
      <alignment horizontal="center" vertical="center" wrapText="1"/>
      <protection locked="0"/>
    </xf>
    <xf numFmtId="164" fontId="17" fillId="5" borderId="78" xfId="0" applyNumberFormat="1" applyFont="1" applyFill="1" applyBorder="1" applyAlignment="1">
      <alignment horizontal="center" vertical="center" wrapText="1"/>
    </xf>
    <xf numFmtId="0" fontId="17" fillId="0" borderId="110" xfId="0" applyFont="1" applyFill="1" applyBorder="1" applyAlignment="1" applyProtection="1">
      <alignment horizontal="center" vertical="center" wrapText="1"/>
      <protection locked="0"/>
    </xf>
    <xf numFmtId="164" fontId="17" fillId="5" borderId="96" xfId="0" applyNumberFormat="1" applyFont="1" applyFill="1" applyBorder="1" applyAlignment="1" applyProtection="1">
      <alignment horizontal="center" vertical="center" wrapText="1"/>
    </xf>
    <xf numFmtId="164" fontId="17" fillId="5" borderId="126" xfId="0" applyNumberFormat="1" applyFont="1" applyFill="1" applyBorder="1" applyAlignment="1" applyProtection="1">
      <alignment horizontal="center" vertical="center" wrapText="1"/>
    </xf>
    <xf numFmtId="164" fontId="17" fillId="5" borderId="8" xfId="0" applyNumberFormat="1" applyFont="1" applyFill="1" applyBorder="1" applyAlignment="1">
      <alignment horizontal="center" vertical="center" wrapText="1"/>
    </xf>
    <xf numFmtId="164" fontId="17" fillId="5" borderId="99" xfId="0" applyNumberFormat="1" applyFont="1" applyFill="1" applyBorder="1" applyAlignment="1" applyProtection="1">
      <alignment horizontal="center" vertical="center" wrapText="1"/>
    </xf>
    <xf numFmtId="0" fontId="17" fillId="0" borderId="83" xfId="0" applyFont="1" applyBorder="1" applyAlignment="1" applyProtection="1">
      <alignment horizontal="center" vertical="center" wrapText="1"/>
      <protection locked="0"/>
    </xf>
    <xf numFmtId="164" fontId="17" fillId="5" borderId="79" xfId="0" applyNumberFormat="1" applyFont="1" applyFill="1" applyBorder="1" applyAlignment="1">
      <alignment horizontal="center" vertical="center" wrapText="1"/>
    </xf>
    <xf numFmtId="0" fontId="17" fillId="0" borderId="100" xfId="0" applyFont="1" applyBorder="1" applyAlignment="1" applyProtection="1">
      <alignment horizontal="center" vertical="center" wrapText="1"/>
      <protection locked="0"/>
    </xf>
    <xf numFmtId="164" fontId="17" fillId="5" borderId="101" xfId="0" applyNumberFormat="1" applyFont="1" applyFill="1" applyBorder="1" applyAlignment="1" applyProtection="1">
      <alignment horizontal="center" vertical="center" wrapText="1"/>
    </xf>
    <xf numFmtId="164" fontId="17" fillId="5" borderId="79" xfId="0" applyNumberFormat="1" applyFont="1" applyFill="1" applyBorder="1" applyAlignment="1" applyProtection="1">
      <alignment horizontal="center" vertical="center" wrapText="1"/>
    </xf>
    <xf numFmtId="0" fontId="17" fillId="0" borderId="22"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7" fillId="0" borderId="70" xfId="0" applyFont="1" applyFill="1" applyBorder="1" applyAlignment="1" applyProtection="1">
      <alignment horizontal="center" vertical="center" wrapText="1"/>
      <protection locked="0"/>
    </xf>
    <xf numFmtId="164" fontId="17" fillId="5" borderId="97" xfId="0" applyNumberFormat="1" applyFont="1" applyFill="1" applyBorder="1" applyAlignment="1" applyProtection="1">
      <alignment horizontal="center" vertical="center" wrapText="1"/>
    </xf>
    <xf numFmtId="0" fontId="17" fillId="0" borderId="73" xfId="0" applyFont="1" applyBorder="1" applyAlignment="1" applyProtection="1">
      <alignment horizontal="center" vertical="center" wrapText="1"/>
      <protection locked="0"/>
    </xf>
    <xf numFmtId="164" fontId="17" fillId="5" borderId="81" xfId="0" applyNumberFormat="1" applyFont="1" applyFill="1" applyBorder="1" applyAlignment="1">
      <alignment horizontal="center" vertical="center" wrapText="1"/>
    </xf>
    <xf numFmtId="0" fontId="17" fillId="0" borderId="113" xfId="0" applyFont="1" applyBorder="1" applyAlignment="1" applyProtection="1">
      <alignment horizontal="center" vertical="center" wrapText="1"/>
      <protection locked="0"/>
    </xf>
    <xf numFmtId="164" fontId="17" fillId="5" borderId="98" xfId="0" applyNumberFormat="1" applyFont="1" applyFill="1" applyBorder="1" applyAlignment="1" applyProtection="1">
      <alignment horizontal="center" vertical="center" wrapText="1"/>
    </xf>
    <xf numFmtId="0" fontId="17" fillId="0" borderId="73" xfId="0" applyFont="1" applyFill="1" applyBorder="1" applyAlignment="1" applyProtection="1">
      <alignment horizontal="center" vertical="center" wrapText="1"/>
      <protection locked="0"/>
    </xf>
    <xf numFmtId="164" fontId="17" fillId="5" borderId="93" xfId="0" applyNumberFormat="1" applyFont="1" applyFill="1" applyBorder="1" applyAlignment="1" applyProtection="1">
      <alignment horizontal="center" vertical="center" wrapText="1"/>
    </xf>
    <xf numFmtId="0" fontId="17" fillId="0" borderId="76" xfId="0" applyFont="1" applyFill="1" applyBorder="1" applyAlignment="1" applyProtection="1">
      <alignment horizontal="center" vertical="center" wrapText="1"/>
      <protection locked="0"/>
    </xf>
    <xf numFmtId="164" fontId="17" fillId="5" borderId="38" xfId="0" applyNumberFormat="1" applyFont="1" applyFill="1" applyBorder="1" applyAlignment="1">
      <alignment horizontal="center" vertical="center" wrapText="1"/>
    </xf>
    <xf numFmtId="164" fontId="17" fillId="5" borderId="107" xfId="0" applyNumberFormat="1"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protection locked="0"/>
    </xf>
    <xf numFmtId="0" fontId="17" fillId="0" borderId="102" xfId="0" applyFont="1" applyFill="1" applyBorder="1" applyAlignment="1" applyProtection="1">
      <alignment horizontal="center" vertical="center" wrapText="1"/>
      <protection locked="0"/>
    </xf>
    <xf numFmtId="164" fontId="17" fillId="5" borderId="81" xfId="0" applyNumberFormat="1" applyFont="1" applyFill="1" applyBorder="1" applyAlignment="1" applyProtection="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76" xfId="0" applyFont="1" applyBorder="1" applyAlignment="1" applyProtection="1">
      <alignment horizontal="center" vertical="center" wrapText="1"/>
      <protection locked="0"/>
    </xf>
    <xf numFmtId="0" fontId="17" fillId="0" borderId="70" xfId="0" applyFont="1" applyBorder="1" applyAlignment="1" applyProtection="1">
      <alignment horizontal="center" vertical="center" wrapText="1"/>
      <protection locked="0"/>
    </xf>
    <xf numFmtId="0" fontId="17" fillId="0" borderId="67"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17" fillId="0" borderId="110" xfId="0" applyFont="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164" fontId="17" fillId="5" borderId="63" xfId="0" applyNumberFormat="1" applyFont="1" applyFill="1" applyBorder="1" applyAlignment="1">
      <alignment horizontal="center" vertical="center" wrapText="1"/>
    </xf>
    <xf numFmtId="164" fontId="17" fillId="5" borderId="125" xfId="0" applyNumberFormat="1" applyFont="1" applyFill="1" applyBorder="1" applyAlignment="1">
      <alignment horizontal="center" vertical="center" wrapText="1"/>
    </xf>
    <xf numFmtId="164" fontId="17" fillId="5" borderId="112" xfId="0" applyNumberFormat="1" applyFont="1" applyFill="1" applyBorder="1" applyAlignment="1">
      <alignment horizontal="center" vertical="center" wrapText="1"/>
    </xf>
    <xf numFmtId="164" fontId="17" fillId="5" borderId="149" xfId="0" applyNumberFormat="1" applyFont="1" applyFill="1" applyBorder="1" applyAlignment="1" applyProtection="1">
      <alignment horizontal="center" vertical="center" wrapText="1"/>
    </xf>
    <xf numFmtId="164" fontId="17" fillId="5" borderId="77" xfId="0" applyNumberFormat="1" applyFont="1" applyFill="1" applyBorder="1" applyAlignment="1">
      <alignment horizontal="center" vertical="center" wrapText="1"/>
    </xf>
    <xf numFmtId="0" fontId="17" fillId="0" borderId="165" xfId="0" applyFont="1" applyBorder="1" applyAlignment="1" applyProtection="1">
      <alignment horizontal="center" vertical="center" wrapText="1"/>
      <protection locked="0"/>
    </xf>
    <xf numFmtId="164" fontId="17" fillId="5" borderId="147" xfId="0" applyNumberFormat="1" applyFont="1" applyFill="1" applyBorder="1" applyAlignment="1" applyProtection="1">
      <alignment horizontal="center" vertical="center" wrapText="1"/>
    </xf>
    <xf numFmtId="164" fontId="17" fillId="5" borderId="77" xfId="0" applyNumberFormat="1" applyFont="1" applyFill="1" applyBorder="1" applyAlignment="1" applyProtection="1">
      <alignment horizontal="center" vertical="center" wrapText="1"/>
    </xf>
    <xf numFmtId="164" fontId="17" fillId="5" borderId="29" xfId="0" applyNumberFormat="1" applyFont="1" applyFill="1" applyBorder="1" applyAlignment="1">
      <alignment horizontal="center" vertical="center" wrapText="1"/>
    </xf>
    <xf numFmtId="164" fontId="17" fillId="5" borderId="41" xfId="0" applyNumberFormat="1" applyFont="1" applyFill="1" applyBorder="1" applyAlignment="1" applyProtection="1">
      <alignment horizontal="center" vertical="center" wrapText="1"/>
    </xf>
    <xf numFmtId="164" fontId="17" fillId="5" borderId="9" xfId="0" applyNumberFormat="1" applyFont="1" applyFill="1" applyBorder="1" applyAlignment="1">
      <alignment horizontal="center" vertical="center" wrapText="1"/>
    </xf>
    <xf numFmtId="164" fontId="17" fillId="5" borderId="36" xfId="0" applyNumberFormat="1" applyFont="1" applyFill="1" applyBorder="1" applyAlignment="1">
      <alignment horizontal="center" vertical="center" wrapText="1"/>
    </xf>
    <xf numFmtId="164" fontId="17" fillId="5" borderId="90" xfId="0" applyNumberFormat="1" applyFont="1" applyFill="1" applyBorder="1" applyAlignment="1">
      <alignment horizontal="center" vertical="center" wrapText="1"/>
    </xf>
    <xf numFmtId="0" fontId="17" fillId="0" borderId="83" xfId="0" applyFont="1" applyFill="1" applyBorder="1" applyAlignment="1" applyProtection="1">
      <alignment horizontal="center" vertical="center" wrapText="1"/>
      <protection locked="0"/>
    </xf>
    <xf numFmtId="164" fontId="17" fillId="5" borderId="59" xfId="0" applyNumberFormat="1" applyFont="1" applyFill="1" applyBorder="1" applyAlignment="1">
      <alignment horizontal="center" vertical="center" wrapText="1"/>
    </xf>
    <xf numFmtId="0" fontId="17" fillId="0" borderId="100" xfId="0" applyFont="1" applyFill="1" applyBorder="1" applyAlignment="1" applyProtection="1">
      <alignment horizontal="center" vertical="center" wrapText="1"/>
      <protection locked="0"/>
    </xf>
    <xf numFmtId="164" fontId="17" fillId="5" borderId="117" xfId="0" applyNumberFormat="1" applyFont="1" applyFill="1" applyBorder="1" applyAlignment="1">
      <alignment horizontal="center" vertical="center" wrapText="1"/>
    </xf>
    <xf numFmtId="164" fontId="17" fillId="5" borderId="28" xfId="0" applyNumberFormat="1" applyFont="1" applyFill="1" applyBorder="1" applyAlignment="1">
      <alignment horizontal="center" vertical="center" wrapText="1"/>
    </xf>
    <xf numFmtId="0" fontId="17" fillId="0" borderId="108" xfId="0" applyFont="1" applyFill="1" applyBorder="1" applyAlignment="1" applyProtection="1">
      <alignment horizontal="center" vertical="center" wrapText="1"/>
      <protection locked="0"/>
    </xf>
    <xf numFmtId="164" fontId="17" fillId="5" borderId="146" xfId="0" applyNumberFormat="1" applyFont="1" applyFill="1" applyBorder="1" applyAlignment="1" applyProtection="1">
      <alignment horizontal="center" vertical="center" wrapText="1"/>
    </xf>
    <xf numFmtId="164" fontId="17" fillId="5" borderId="78" xfId="0" applyNumberFormat="1" applyFont="1" applyFill="1" applyBorder="1" applyAlignment="1" applyProtection="1">
      <alignment horizontal="center" vertical="center" wrapText="1"/>
    </xf>
    <xf numFmtId="0" fontId="17" fillId="0" borderId="165" xfId="0" applyFont="1" applyFill="1" applyBorder="1" applyAlignment="1" applyProtection="1">
      <alignment horizontal="center" vertical="center" wrapText="1"/>
      <protection locked="0"/>
    </xf>
    <xf numFmtId="0" fontId="17" fillId="0" borderId="166" xfId="0" applyFont="1" applyBorder="1" applyAlignment="1" applyProtection="1">
      <alignment horizontal="center" vertical="center" wrapText="1"/>
      <protection locked="0"/>
    </xf>
    <xf numFmtId="0" fontId="17" fillId="0" borderId="74"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39" xfId="0" applyFont="1" applyFill="1" applyBorder="1" applyAlignment="1" applyProtection="1">
      <alignment horizontal="center" vertical="center" wrapText="1"/>
      <protection locked="0"/>
    </xf>
    <xf numFmtId="0" fontId="17" fillId="2" borderId="69" xfId="0" applyFont="1" applyFill="1" applyBorder="1" applyAlignment="1" applyProtection="1">
      <alignment horizontal="center" vertical="center" wrapText="1"/>
      <protection locked="0"/>
    </xf>
    <xf numFmtId="164" fontId="15" fillId="5" borderId="22" xfId="0" applyNumberFormat="1" applyFont="1" applyFill="1" applyBorder="1" applyAlignment="1">
      <alignment horizontal="center" vertical="center"/>
    </xf>
    <xf numFmtId="164" fontId="15" fillId="5" borderId="133" xfId="0" applyNumberFormat="1" applyFont="1" applyFill="1" applyBorder="1" applyAlignment="1">
      <alignment horizontal="center" vertical="center"/>
    </xf>
    <xf numFmtId="164" fontId="15" fillId="5" borderId="64" xfId="0" applyNumberFormat="1" applyFont="1" applyFill="1" applyBorder="1" applyAlignment="1">
      <alignment horizontal="center" vertical="center"/>
    </xf>
    <xf numFmtId="164" fontId="15" fillId="5" borderId="135" xfId="0" applyNumberFormat="1" applyFont="1" applyFill="1" applyBorder="1" applyAlignment="1">
      <alignment horizontal="center" vertical="center"/>
    </xf>
    <xf numFmtId="164" fontId="15" fillId="5" borderId="50" xfId="0" applyNumberFormat="1" applyFont="1" applyFill="1" applyBorder="1" applyAlignment="1">
      <alignment horizontal="center" vertical="center"/>
    </xf>
    <xf numFmtId="164" fontId="15" fillId="5" borderId="137" xfId="0" applyNumberFormat="1" applyFont="1" applyFill="1" applyBorder="1" applyAlignment="1">
      <alignment horizontal="center" vertical="center"/>
    </xf>
    <xf numFmtId="164" fontId="15" fillId="5" borderId="121" xfId="0" applyNumberFormat="1" applyFont="1" applyFill="1" applyBorder="1" applyAlignment="1">
      <alignment horizontal="center" vertical="center"/>
    </xf>
    <xf numFmtId="164" fontId="15" fillId="5" borderId="148" xfId="0" applyNumberFormat="1" applyFont="1" applyFill="1" applyBorder="1" applyAlignment="1">
      <alignment horizontal="center" vertical="center"/>
    </xf>
    <xf numFmtId="164" fontId="15" fillId="5" borderId="85" xfId="0" applyNumberFormat="1" applyFont="1" applyFill="1" applyBorder="1" applyAlignment="1">
      <alignment horizontal="center" vertical="center"/>
    </xf>
    <xf numFmtId="164" fontId="15" fillId="5" borderId="151" xfId="0" applyNumberFormat="1" applyFont="1" applyFill="1" applyBorder="1" applyAlignment="1">
      <alignment horizontal="center" vertical="center"/>
    </xf>
    <xf numFmtId="164" fontId="15" fillId="5" borderId="74" xfId="0" applyNumberFormat="1" applyFont="1" applyFill="1" applyBorder="1" applyAlignment="1">
      <alignment horizontal="center" vertical="center"/>
    </xf>
    <xf numFmtId="164" fontId="15" fillId="5" borderId="142" xfId="0" applyNumberFormat="1" applyFont="1" applyFill="1" applyBorder="1" applyAlignment="1">
      <alignment horizontal="center" vertical="center"/>
    </xf>
    <xf numFmtId="164" fontId="15" fillId="5" borderId="152" xfId="0" applyNumberFormat="1" applyFont="1" applyFill="1" applyBorder="1" applyAlignment="1">
      <alignment horizontal="center" vertical="center"/>
    </xf>
    <xf numFmtId="164" fontId="15" fillId="5" borderId="83" xfId="0" applyNumberFormat="1" applyFont="1" applyFill="1" applyBorder="1" applyAlignment="1">
      <alignment horizontal="center" vertical="center"/>
    </xf>
    <xf numFmtId="164" fontId="15" fillId="5" borderId="110" xfId="0" applyNumberFormat="1" applyFont="1" applyFill="1" applyBorder="1" applyAlignment="1">
      <alignment horizontal="center" vertical="center"/>
    </xf>
    <xf numFmtId="164" fontId="15" fillId="5" borderId="139" xfId="0" applyNumberFormat="1" applyFont="1" applyFill="1" applyBorder="1" applyAlignment="1">
      <alignment horizontal="center" vertical="center"/>
    </xf>
    <xf numFmtId="164" fontId="15" fillId="5" borderId="113" xfId="0" applyNumberFormat="1" applyFont="1" applyFill="1" applyBorder="1" applyAlignment="1">
      <alignment horizontal="center" vertical="center"/>
    </xf>
    <xf numFmtId="164" fontId="15" fillId="5" borderId="154" xfId="0" applyNumberFormat="1" applyFont="1" applyFill="1" applyBorder="1" applyAlignment="1">
      <alignment horizontal="center" vertical="center"/>
    </xf>
    <xf numFmtId="164" fontId="15" fillId="5" borderId="39" xfId="0" applyNumberFormat="1" applyFont="1" applyFill="1" applyBorder="1" applyAlignment="1">
      <alignment horizontal="center" vertical="center"/>
    </xf>
    <xf numFmtId="164" fontId="15" fillId="5" borderId="144" xfId="0" applyNumberFormat="1" applyFont="1" applyFill="1" applyBorder="1" applyAlignment="1">
      <alignment horizontal="center" vertical="center"/>
    </xf>
    <xf numFmtId="164" fontId="17" fillId="5" borderId="11" xfId="0" applyNumberFormat="1" applyFont="1" applyFill="1" applyBorder="1" applyAlignment="1">
      <alignment horizontal="center" vertical="center" wrapText="1"/>
    </xf>
    <xf numFmtId="164" fontId="15" fillId="5" borderId="69" xfId="0" applyNumberFormat="1" applyFont="1" applyFill="1" applyBorder="1" applyAlignment="1">
      <alignment horizontal="center" vertical="center"/>
    </xf>
    <xf numFmtId="164" fontId="15" fillId="5" borderId="75" xfId="0" applyNumberFormat="1" applyFont="1" applyFill="1" applyBorder="1" applyAlignment="1">
      <alignment horizontal="center" vertical="center"/>
    </xf>
    <xf numFmtId="164" fontId="47" fillId="5" borderId="69" xfId="0" applyNumberFormat="1" applyFont="1" applyFill="1" applyBorder="1" applyAlignment="1">
      <alignment horizontal="center" vertical="center"/>
    </xf>
    <xf numFmtId="164" fontId="15" fillId="5" borderId="73" xfId="0" applyNumberFormat="1" applyFont="1" applyFill="1" applyBorder="1" applyAlignment="1">
      <alignment horizontal="center" vertical="center"/>
    </xf>
    <xf numFmtId="164" fontId="15" fillId="5" borderId="155" xfId="0" applyNumberFormat="1" applyFont="1" applyFill="1" applyBorder="1" applyAlignment="1">
      <alignment horizontal="center" vertical="center"/>
    </xf>
    <xf numFmtId="164" fontId="17" fillId="5" borderId="127" xfId="0" applyNumberFormat="1" applyFont="1" applyFill="1" applyBorder="1" applyAlignment="1">
      <alignment horizontal="center" vertical="center" wrapText="1"/>
    </xf>
    <xf numFmtId="164" fontId="15" fillId="5" borderId="100" xfId="0" applyNumberFormat="1" applyFont="1" applyFill="1" applyBorder="1" applyAlignment="1">
      <alignment horizontal="center" vertical="center"/>
    </xf>
    <xf numFmtId="164" fontId="15" fillId="5" borderId="156" xfId="0" applyNumberFormat="1" applyFont="1" applyFill="1" applyBorder="1" applyAlignment="1">
      <alignment horizontal="center" vertical="center"/>
    </xf>
    <xf numFmtId="164" fontId="17" fillId="5" borderId="128" xfId="0" applyNumberFormat="1" applyFont="1" applyFill="1" applyBorder="1" applyAlignment="1">
      <alignment horizontal="center" vertical="center" wrapText="1"/>
    </xf>
    <xf numFmtId="164" fontId="41" fillId="5" borderId="29" xfId="0" applyNumberFormat="1" applyFont="1" applyFill="1" applyBorder="1" applyAlignment="1">
      <alignment horizontal="center" vertical="center" wrapText="1"/>
    </xf>
    <xf numFmtId="0" fontId="24" fillId="0" borderId="42"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18" xfId="0" applyFont="1" applyFill="1" applyBorder="1" applyAlignment="1">
      <alignment horizontal="left" vertical="center" wrapText="1"/>
    </xf>
    <xf numFmtId="0" fontId="24" fillId="0" borderId="22" xfId="0" applyFont="1" applyFill="1" applyBorder="1" applyAlignment="1">
      <alignment horizontal="left" vertical="center"/>
    </xf>
    <xf numFmtId="0" fontId="24" fillId="0" borderId="64" xfId="0" applyFont="1" applyFill="1" applyBorder="1" applyAlignment="1">
      <alignment horizontal="left" vertical="center"/>
    </xf>
    <xf numFmtId="0" fontId="24" fillId="0" borderId="50"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37"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23"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15" xfId="0" applyFont="1" applyFill="1" applyBorder="1" applyAlignment="1">
      <alignment horizontal="left" vertical="center" wrapText="1"/>
    </xf>
    <xf numFmtId="0" fontId="24" fillId="0" borderId="35" xfId="0" applyFont="1" applyFill="1" applyBorder="1" applyAlignment="1">
      <alignment horizontal="left" vertical="center" wrapText="1"/>
    </xf>
    <xf numFmtId="0" fontId="4" fillId="0" borderId="0" xfId="0" applyFont="1" applyBorder="1" applyAlignment="1">
      <alignment horizontal="center" vertical="center" wrapText="1"/>
    </xf>
    <xf numFmtId="164" fontId="17" fillId="0" borderId="45" xfId="0" applyNumberFormat="1" applyFont="1" applyFill="1" applyBorder="1" applyAlignment="1" applyProtection="1">
      <alignment horizontal="center" vertical="center" wrapText="1"/>
      <protection locked="0"/>
    </xf>
    <xf numFmtId="164" fontId="17" fillId="0" borderId="18" xfId="0" applyNumberFormat="1" applyFont="1" applyFill="1" applyBorder="1" applyAlignment="1" applyProtection="1">
      <alignment horizontal="center" vertical="center" wrapText="1"/>
      <protection locked="0"/>
    </xf>
    <xf numFmtId="164" fontId="17" fillId="0" borderId="43" xfId="0" applyNumberFormat="1" applyFont="1" applyFill="1" applyBorder="1" applyAlignment="1" applyProtection="1">
      <alignment horizontal="center" vertical="center" wrapText="1"/>
      <protection locked="0"/>
    </xf>
    <xf numFmtId="0" fontId="15" fillId="0" borderId="134" xfId="0" applyFont="1" applyFill="1" applyBorder="1" applyAlignment="1" applyProtection="1">
      <alignment horizontal="center" vertical="center"/>
      <protection locked="0"/>
    </xf>
    <xf numFmtId="0" fontId="15" fillId="0" borderId="49" xfId="0" applyFont="1" applyFill="1" applyBorder="1" applyAlignment="1" applyProtection="1">
      <alignment horizontal="center" vertical="center"/>
      <protection locked="0"/>
    </xf>
    <xf numFmtId="0" fontId="15" fillId="0" borderId="138" xfId="0" applyFont="1" applyFill="1" applyBorder="1" applyAlignment="1" applyProtection="1">
      <alignment horizontal="center" vertical="center"/>
      <protection locked="0"/>
    </xf>
    <xf numFmtId="0" fontId="15" fillId="0" borderId="61" xfId="0" applyFont="1" applyFill="1" applyBorder="1" applyAlignment="1" applyProtection="1">
      <alignment horizontal="center" vertical="center"/>
      <protection locked="0"/>
    </xf>
    <xf numFmtId="0" fontId="15" fillId="0" borderId="94" xfId="0" applyFont="1" applyFill="1" applyBorder="1" applyAlignment="1" applyProtection="1">
      <alignment horizontal="center" vertical="center"/>
      <protection locked="0"/>
    </xf>
    <xf numFmtId="0" fontId="15" fillId="0" borderId="147"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115" xfId="0" applyFont="1" applyFill="1" applyBorder="1" applyAlignment="1" applyProtection="1">
      <alignment horizontal="center" vertical="center"/>
      <protection locked="0"/>
    </xf>
    <xf numFmtId="0" fontId="15" fillId="0" borderId="106" xfId="0" applyFont="1" applyFill="1" applyBorder="1" applyAlignment="1" applyProtection="1">
      <alignment horizontal="center" vertical="center"/>
      <protection locked="0"/>
    </xf>
    <xf numFmtId="0" fontId="15" fillId="0" borderId="149" xfId="0" applyFont="1" applyFill="1" applyBorder="1" applyAlignment="1" applyProtection="1">
      <alignment horizontal="center" vertical="center"/>
      <protection locked="0"/>
    </xf>
    <xf numFmtId="0" fontId="15" fillId="0" borderId="136" xfId="0" applyFont="1" applyFill="1" applyBorder="1" applyAlignment="1" applyProtection="1">
      <alignment horizontal="center" vertical="center"/>
      <protection locked="0"/>
    </xf>
    <xf numFmtId="0" fontId="15" fillId="0" borderId="111" xfId="0" applyFont="1" applyFill="1" applyBorder="1" applyAlignment="1" applyProtection="1">
      <alignment horizontal="center" vertical="center"/>
      <protection locked="0"/>
    </xf>
    <xf numFmtId="0" fontId="15" fillId="0" borderId="153" xfId="0" applyFont="1" applyFill="1" applyBorder="1" applyAlignment="1" applyProtection="1">
      <alignment horizontal="center" vertical="center"/>
      <protection locked="0"/>
    </xf>
    <xf numFmtId="0" fontId="15" fillId="0" borderId="114" xfId="0" applyFont="1" applyFill="1" applyBorder="1" applyAlignment="1" applyProtection="1">
      <alignment horizontal="center" vertical="center"/>
      <protection locked="0"/>
    </xf>
    <xf numFmtId="0" fontId="15" fillId="0" borderId="140" xfId="0" applyFont="1" applyFill="1" applyBorder="1" applyAlignment="1" applyProtection="1">
      <alignment horizontal="center" vertical="center"/>
      <protection locked="0"/>
    </xf>
    <xf numFmtId="0" fontId="15" fillId="0" borderId="84" xfId="0" applyFont="1" applyFill="1" applyBorder="1" applyAlignment="1" applyProtection="1">
      <alignment horizontal="center" vertical="center"/>
      <protection locked="0"/>
    </xf>
    <xf numFmtId="164" fontId="17" fillId="0" borderId="17" xfId="0" applyNumberFormat="1" applyFont="1" applyFill="1" applyBorder="1" applyAlignment="1" applyProtection="1">
      <alignment horizontal="center" vertical="center" wrapText="1"/>
      <protection locked="0"/>
    </xf>
    <xf numFmtId="164" fontId="17" fillId="0" borderId="46" xfId="0" applyNumberFormat="1" applyFont="1" applyFill="1" applyBorder="1" applyAlignment="1" applyProtection="1">
      <alignment horizontal="center" vertical="center" wrapText="1"/>
      <protection locked="0"/>
    </xf>
    <xf numFmtId="164" fontId="17" fillId="0" borderId="134" xfId="0" applyNumberFormat="1" applyFont="1" applyFill="1" applyBorder="1" applyAlignment="1" applyProtection="1">
      <alignment horizontal="center" vertical="center" wrapText="1"/>
      <protection locked="0"/>
    </xf>
    <xf numFmtId="164" fontId="17" fillId="0" borderId="146" xfId="0" applyNumberFormat="1" applyFont="1" applyFill="1" applyBorder="1" applyAlignment="1" applyProtection="1">
      <alignment horizontal="center" vertical="center" wrapText="1"/>
      <protection locked="0"/>
    </xf>
    <xf numFmtId="164" fontId="17" fillId="0" borderId="53" xfId="0" applyNumberFormat="1" applyFont="1" applyFill="1" applyBorder="1" applyAlignment="1" applyProtection="1">
      <alignment horizontal="center" vertical="center" wrapText="1"/>
      <protection locked="0"/>
    </xf>
    <xf numFmtId="164" fontId="17" fillId="0" borderId="150" xfId="0" applyNumberFormat="1" applyFont="1" applyFill="1" applyBorder="1" applyAlignment="1" applyProtection="1">
      <alignment horizontal="center" vertical="center" wrapText="1"/>
      <protection locked="0"/>
    </xf>
    <xf numFmtId="0" fontId="15" fillId="0" borderId="45"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91" xfId="0" applyFont="1" applyFill="1" applyBorder="1" applyAlignment="1" applyProtection="1">
      <alignment horizontal="center" vertical="center"/>
      <protection locked="0"/>
    </xf>
    <xf numFmtId="0" fontId="15" fillId="0" borderId="92" xfId="0" applyFont="1" applyFill="1" applyBorder="1" applyAlignment="1" applyProtection="1">
      <alignment horizontal="center" vertical="center"/>
      <protection locked="0"/>
    </xf>
    <xf numFmtId="0" fontId="15" fillId="0" borderId="65" xfId="0" applyFont="1" applyFill="1" applyBorder="1" applyAlignment="1" applyProtection="1">
      <alignment horizontal="center" vertical="center"/>
      <protection locked="0"/>
    </xf>
    <xf numFmtId="0" fontId="15" fillId="0" borderId="97" xfId="0" applyFont="1" applyFill="1" applyBorder="1" applyAlignment="1" applyProtection="1">
      <alignment horizontal="center" vertical="center"/>
      <protection locked="0"/>
    </xf>
    <xf numFmtId="0" fontId="15" fillId="0" borderId="98" xfId="0" applyFont="1" applyFill="1" applyBorder="1" applyAlignment="1" applyProtection="1">
      <alignment horizontal="center" vertical="center"/>
      <protection locked="0"/>
    </xf>
    <xf numFmtId="0" fontId="15" fillId="0" borderId="99" xfId="0" applyFont="1" applyFill="1" applyBorder="1" applyAlignment="1" applyProtection="1">
      <alignment horizontal="center" vertical="center"/>
      <protection locked="0"/>
    </xf>
    <xf numFmtId="0" fontId="15" fillId="0" borderId="101"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52" fillId="0" borderId="91" xfId="0" applyFont="1" applyBorder="1" applyAlignment="1" applyProtection="1">
      <alignment horizontal="center" vertical="center"/>
      <protection locked="0"/>
    </xf>
    <xf numFmtId="0" fontId="52" fillId="0" borderId="92" xfId="0" applyFont="1" applyBorder="1" applyAlignment="1" applyProtection="1">
      <alignment horizontal="center" vertical="center"/>
      <protection locked="0"/>
    </xf>
    <xf numFmtId="0" fontId="15" fillId="2" borderId="91" xfId="0" applyFont="1" applyFill="1" applyBorder="1" applyAlignment="1" applyProtection="1">
      <alignment horizontal="center" vertical="center"/>
      <protection locked="0"/>
    </xf>
    <xf numFmtId="0" fontId="15" fillId="2" borderId="92" xfId="0" applyFont="1" applyFill="1" applyBorder="1" applyAlignment="1" applyProtection="1">
      <alignment horizontal="center" vertical="center"/>
      <protection locked="0"/>
    </xf>
    <xf numFmtId="164" fontId="17" fillId="0" borderId="37" xfId="0" applyNumberFormat="1" applyFont="1" applyFill="1" applyBorder="1" applyAlignment="1" applyProtection="1">
      <alignment horizontal="center" vertical="center" wrapText="1"/>
      <protection locked="0"/>
    </xf>
    <xf numFmtId="164" fontId="17" fillId="0" borderId="43" xfId="0" applyNumberFormat="1" applyFont="1" applyBorder="1" applyAlignment="1" applyProtection="1">
      <alignment horizontal="center" vertical="center" wrapText="1"/>
      <protection locked="0"/>
    </xf>
    <xf numFmtId="164" fontId="17" fillId="0" borderId="14" xfId="0" applyNumberFormat="1" applyFont="1" applyFill="1" applyBorder="1" applyAlignment="1" applyProtection="1">
      <alignment horizontal="center" vertical="center" wrapText="1"/>
      <protection locked="0"/>
    </xf>
    <xf numFmtId="164" fontId="17" fillId="0" borderId="46" xfId="0" applyNumberFormat="1" applyFont="1" applyBorder="1" applyAlignment="1" applyProtection="1">
      <alignment horizontal="center" vertical="center" wrapText="1"/>
      <protection locked="0"/>
    </xf>
    <xf numFmtId="164" fontId="17" fillId="0" borderId="36" xfId="0" applyNumberFormat="1" applyFont="1" applyFill="1" applyBorder="1" applyAlignment="1" applyProtection="1">
      <alignment horizontal="center" vertical="center" wrapText="1"/>
      <protection locked="0"/>
    </xf>
    <xf numFmtId="164" fontId="17" fillId="0" borderId="21" xfId="0" applyNumberFormat="1" applyFont="1" applyFill="1" applyBorder="1" applyAlignment="1" applyProtection="1">
      <alignment horizontal="center" vertical="center" wrapText="1"/>
      <protection locked="0"/>
    </xf>
    <xf numFmtId="164" fontId="17" fillId="0" borderId="62" xfId="0" applyNumberFormat="1" applyFont="1" applyBorder="1" applyAlignment="1" applyProtection="1">
      <alignment horizontal="center" vertical="center" wrapText="1"/>
      <protection locked="0"/>
    </xf>
    <xf numFmtId="164" fontId="17" fillId="0" borderId="77" xfId="0" applyNumberFormat="1" applyFont="1" applyFill="1" applyBorder="1" applyAlignment="1" applyProtection="1">
      <alignment horizontal="center" vertical="center" wrapText="1"/>
      <protection locked="0"/>
    </xf>
    <xf numFmtId="164" fontId="17" fillId="0" borderId="54" xfId="0" applyNumberFormat="1" applyFont="1" applyFill="1" applyBorder="1" applyAlignment="1" applyProtection="1">
      <alignment horizontal="center" vertical="center" wrapText="1"/>
      <protection locked="0"/>
    </xf>
    <xf numFmtId="164" fontId="17" fillId="0" borderId="124" xfId="0" applyNumberFormat="1" applyFont="1" applyBorder="1" applyAlignment="1" applyProtection="1">
      <alignment horizontal="center" vertical="center" wrapText="1"/>
      <protection locked="0"/>
    </xf>
    <xf numFmtId="164" fontId="17" fillId="0" borderId="42" xfId="0" applyNumberFormat="1" applyFont="1" applyFill="1" applyBorder="1" applyAlignment="1" applyProtection="1">
      <alignment horizontal="center" vertical="center" wrapText="1"/>
      <protection locked="0"/>
    </xf>
    <xf numFmtId="164" fontId="17" fillId="0" borderId="12" xfId="0" applyNumberFormat="1" applyFont="1" applyFill="1" applyBorder="1" applyAlignment="1" applyProtection="1">
      <alignment horizontal="center" vertical="center" wrapText="1"/>
      <protection locked="0"/>
    </xf>
    <xf numFmtId="164" fontId="17" fillId="0" borderId="116" xfId="0" applyNumberFormat="1" applyFont="1" applyBorder="1" applyAlignment="1" applyProtection="1">
      <alignment horizontal="center" vertical="center" wrapText="1"/>
      <protection locked="0"/>
    </xf>
    <xf numFmtId="164" fontId="17" fillId="0" borderId="55" xfId="0" applyNumberFormat="1" applyFont="1" applyFill="1" applyBorder="1" applyAlignment="1" applyProtection="1">
      <alignment horizontal="center" vertical="center" wrapText="1"/>
      <protection locked="0"/>
    </xf>
    <xf numFmtId="164" fontId="17" fillId="0" borderId="150" xfId="0" applyNumberFormat="1" applyFont="1" applyBorder="1" applyAlignment="1" applyProtection="1">
      <alignment horizontal="center" vertical="center" wrapText="1"/>
      <protection locked="0"/>
    </xf>
    <xf numFmtId="164" fontId="17" fillId="0" borderId="40" xfId="0" applyNumberFormat="1" applyFont="1" applyFill="1" applyBorder="1" applyAlignment="1" applyProtection="1">
      <alignment horizontal="center" vertical="center" wrapText="1"/>
      <protection locked="0"/>
    </xf>
    <xf numFmtId="164" fontId="17" fillId="0" borderId="19" xfId="0" applyNumberFormat="1" applyFont="1" applyFill="1" applyBorder="1" applyAlignment="1" applyProtection="1">
      <alignment horizontal="center" vertical="center" wrapText="1"/>
      <protection locked="0"/>
    </xf>
    <xf numFmtId="164" fontId="17" fillId="0" borderId="19" xfId="0" applyNumberFormat="1" applyFont="1" applyBorder="1" applyAlignment="1" applyProtection="1">
      <alignment horizontal="center" vertical="center" wrapText="1"/>
      <protection locked="0"/>
    </xf>
    <xf numFmtId="164" fontId="41" fillId="0" borderId="86" xfId="0" applyNumberFormat="1" applyFont="1" applyFill="1" applyBorder="1" applyAlignment="1" applyProtection="1">
      <alignment horizontal="center" vertical="center" wrapText="1"/>
      <protection locked="0"/>
    </xf>
    <xf numFmtId="164" fontId="41" fillId="0" borderId="33" xfId="0" applyNumberFormat="1" applyFont="1" applyFill="1" applyBorder="1" applyAlignment="1" applyProtection="1">
      <alignment horizontal="center" vertical="center" wrapText="1"/>
      <protection locked="0"/>
    </xf>
    <xf numFmtId="164" fontId="41" fillId="0" borderId="123" xfId="0" applyNumberFormat="1" applyFont="1" applyBorder="1" applyAlignment="1" applyProtection="1">
      <alignment horizontal="center" vertical="center" wrapText="1"/>
      <protection locked="0"/>
    </xf>
    <xf numFmtId="164" fontId="41" fillId="0" borderId="36" xfId="0" applyNumberFormat="1" applyFont="1" applyFill="1" applyBorder="1" applyAlignment="1" applyProtection="1">
      <alignment horizontal="center" vertical="center" wrapText="1"/>
      <protection locked="0"/>
    </xf>
    <xf numFmtId="164" fontId="41" fillId="0" borderId="21" xfId="0" applyNumberFormat="1" applyFont="1" applyFill="1" applyBorder="1" applyAlignment="1" applyProtection="1">
      <alignment horizontal="center" vertical="center" wrapText="1"/>
      <protection locked="0"/>
    </xf>
    <xf numFmtId="164" fontId="41" fillId="0" borderId="62" xfId="0" applyNumberFormat="1" applyFont="1" applyBorder="1" applyAlignment="1" applyProtection="1">
      <alignment horizontal="center" vertical="center" wrapText="1"/>
      <protection locked="0"/>
    </xf>
    <xf numFmtId="164" fontId="41" fillId="0" borderId="51" xfId="0" applyNumberFormat="1" applyFont="1" applyFill="1" applyBorder="1" applyAlignment="1" applyProtection="1">
      <alignment horizontal="center" vertical="center" wrapText="1"/>
      <protection locked="0"/>
    </xf>
    <xf numFmtId="164" fontId="41" fillId="0" borderId="52" xfId="0" applyNumberFormat="1" applyFont="1" applyFill="1" applyBorder="1" applyAlignment="1" applyProtection="1">
      <alignment horizontal="center" vertical="center" wrapText="1"/>
      <protection locked="0"/>
    </xf>
    <xf numFmtId="164" fontId="41" fillId="0" borderId="122" xfId="0" applyNumberFormat="1" applyFont="1" applyBorder="1" applyAlignment="1" applyProtection="1">
      <alignment horizontal="center" vertical="center" wrapText="1"/>
      <protection locked="0"/>
    </xf>
    <xf numFmtId="164" fontId="17" fillId="0" borderId="17" xfId="0" applyNumberFormat="1" applyFont="1" applyBorder="1" applyAlignment="1" applyProtection="1">
      <alignment horizontal="center" vertical="center" wrapText="1"/>
      <protection locked="0"/>
    </xf>
    <xf numFmtId="164" fontId="17" fillId="0" borderId="51" xfId="0" applyNumberFormat="1" applyFont="1" applyFill="1" applyBorder="1" applyAlignment="1" applyProtection="1">
      <alignment horizontal="center" vertical="center" wrapText="1"/>
      <protection locked="0"/>
    </xf>
    <xf numFmtId="164" fontId="17" fillId="0" borderId="52" xfId="0" applyNumberFormat="1" applyFont="1" applyFill="1" applyBorder="1" applyAlignment="1" applyProtection="1">
      <alignment horizontal="center" vertical="center" wrapText="1"/>
      <protection locked="0"/>
    </xf>
    <xf numFmtId="164" fontId="17" fillId="0" borderId="122" xfId="0" applyNumberFormat="1" applyFont="1" applyBorder="1" applyAlignment="1" applyProtection="1">
      <alignment horizontal="center" vertical="center" wrapText="1"/>
      <protection locked="0"/>
    </xf>
    <xf numFmtId="164" fontId="17" fillId="0" borderId="86" xfId="0" applyNumberFormat="1" applyFont="1" applyFill="1" applyBorder="1" applyAlignment="1" applyProtection="1">
      <alignment horizontal="center" vertical="center" wrapText="1"/>
      <protection locked="0"/>
    </xf>
    <xf numFmtId="164" fontId="17" fillId="0" borderId="33" xfId="0" applyNumberFormat="1" applyFont="1" applyFill="1" applyBorder="1" applyAlignment="1" applyProtection="1">
      <alignment horizontal="center" vertical="center" wrapText="1"/>
      <protection locked="0"/>
    </xf>
    <xf numFmtId="164" fontId="17" fillId="0" borderId="123" xfId="0" applyNumberFormat="1" applyFont="1" applyBorder="1" applyAlignment="1" applyProtection="1">
      <alignment horizontal="center" vertical="center" wrapText="1"/>
      <protection locked="0"/>
    </xf>
    <xf numFmtId="164" fontId="17" fillId="0" borderId="41" xfId="0" applyNumberFormat="1" applyFont="1" applyFill="1" applyBorder="1" applyAlignment="1" applyProtection="1">
      <alignment horizontal="center" vertical="center" wrapText="1"/>
      <protection locked="0"/>
    </xf>
    <xf numFmtId="164" fontId="17" fillId="0" borderId="65" xfId="0" applyNumberFormat="1" applyFont="1" applyFill="1" applyBorder="1" applyAlignment="1" applyProtection="1">
      <alignment horizontal="center" vertical="center" wrapText="1"/>
      <protection locked="0"/>
    </xf>
    <xf numFmtId="164" fontId="17" fillId="0" borderId="70" xfId="0" applyNumberFormat="1" applyFont="1" applyBorder="1" applyAlignment="1" applyProtection="1">
      <alignment horizontal="center" vertical="center" wrapText="1"/>
      <protection locked="0"/>
    </xf>
    <xf numFmtId="164" fontId="17" fillId="0" borderId="81" xfId="0" applyNumberFormat="1" applyFont="1" applyFill="1" applyBorder="1" applyAlignment="1" applyProtection="1">
      <alignment horizontal="center" vertical="center" wrapText="1"/>
      <protection locked="0"/>
    </xf>
    <xf numFmtId="164" fontId="17" fillId="0" borderId="82" xfId="0" applyNumberFormat="1" applyFont="1" applyFill="1" applyBorder="1" applyAlignment="1" applyProtection="1">
      <alignment horizontal="center" vertical="center" wrapText="1"/>
      <protection locked="0"/>
    </xf>
    <xf numFmtId="164" fontId="17" fillId="0" borderId="102" xfId="0" applyNumberFormat="1" applyFont="1" applyBorder="1" applyAlignment="1" applyProtection="1">
      <alignment horizontal="center" vertical="center" wrapText="1"/>
      <protection locked="0"/>
    </xf>
    <xf numFmtId="164" fontId="17" fillId="0" borderId="47" xfId="0" applyNumberFormat="1" applyFont="1" applyBorder="1" applyAlignment="1" applyProtection="1">
      <alignment horizontal="center" vertical="center" wrapText="1"/>
      <protection locked="0"/>
    </xf>
    <xf numFmtId="164" fontId="17" fillId="0" borderId="79" xfId="0" applyNumberFormat="1" applyFont="1" applyFill="1" applyBorder="1" applyAlignment="1" applyProtection="1">
      <alignment horizontal="center" vertical="center" wrapText="1"/>
      <protection locked="0"/>
    </xf>
    <xf numFmtId="164" fontId="17" fillId="0" borderId="80" xfId="0" applyNumberFormat="1" applyFont="1" applyFill="1" applyBorder="1" applyAlignment="1" applyProtection="1">
      <alignment horizontal="center" vertical="center" wrapText="1"/>
      <protection locked="0"/>
    </xf>
    <xf numFmtId="164" fontId="17" fillId="0" borderId="108" xfId="0" applyNumberFormat="1" applyFont="1" applyBorder="1" applyAlignment="1" applyProtection="1">
      <alignment horizontal="center" vertical="center" wrapText="1"/>
      <protection locked="0"/>
    </xf>
    <xf numFmtId="164" fontId="17" fillId="2" borderId="37" xfId="0" applyNumberFormat="1" applyFont="1" applyFill="1" applyBorder="1" applyAlignment="1" applyProtection="1">
      <alignment horizontal="center" vertical="center" wrapText="1"/>
      <protection locked="0"/>
    </xf>
    <xf numFmtId="164" fontId="17" fillId="2" borderId="18" xfId="0" applyNumberFormat="1" applyFont="1" applyFill="1" applyBorder="1" applyAlignment="1" applyProtection="1">
      <alignment horizontal="center" vertical="center" wrapText="1"/>
      <protection locked="0"/>
    </xf>
    <xf numFmtId="164" fontId="17" fillId="2" borderId="43" xfId="0" applyNumberFormat="1" applyFont="1" applyFill="1" applyBorder="1" applyAlignment="1" applyProtection="1">
      <alignment horizontal="center" vertical="center" wrapText="1"/>
      <protection locked="0"/>
    </xf>
    <xf numFmtId="164" fontId="17" fillId="0" borderId="41" xfId="0" applyNumberFormat="1" applyFont="1" applyBorder="1" applyAlignment="1" applyProtection="1">
      <alignment horizontal="center" vertical="center" wrapText="1"/>
      <protection locked="0"/>
    </xf>
    <xf numFmtId="164" fontId="17" fillId="0" borderId="65" xfId="0" applyNumberFormat="1" applyFont="1" applyBorder="1" applyAlignment="1" applyProtection="1">
      <alignment horizontal="center" vertical="center" wrapText="1"/>
      <protection locked="0"/>
    </xf>
    <xf numFmtId="164" fontId="17" fillId="2" borderId="41" xfId="0" applyNumberFormat="1" applyFont="1" applyFill="1" applyBorder="1" applyAlignment="1" applyProtection="1">
      <alignment horizontal="center" vertical="center" wrapText="1"/>
      <protection locked="0"/>
    </xf>
    <xf numFmtId="164" fontId="17" fillId="2" borderId="65" xfId="0" applyNumberFormat="1" applyFont="1" applyFill="1" applyBorder="1" applyAlignment="1" applyProtection="1">
      <alignment horizontal="center" vertical="center" wrapText="1"/>
      <protection locked="0"/>
    </xf>
    <xf numFmtId="164" fontId="17" fillId="2" borderId="70" xfId="0" applyNumberFormat="1" applyFont="1" applyFill="1" applyBorder="1" applyAlignment="1" applyProtection="1">
      <alignment horizontal="center" vertical="center" wrapText="1"/>
      <protection locked="0"/>
    </xf>
    <xf numFmtId="164" fontId="17" fillId="0" borderId="45" xfId="0" applyNumberFormat="1" applyFont="1" applyBorder="1" applyAlignment="1" applyProtection="1">
      <alignment horizontal="center" vertical="center" wrapText="1"/>
      <protection locked="0"/>
    </xf>
    <xf numFmtId="164" fontId="17" fillId="0" borderId="18" xfId="0" applyNumberFormat="1" applyFont="1" applyBorder="1" applyAlignment="1" applyProtection="1">
      <alignment horizontal="center" vertical="center" wrapText="1"/>
      <protection locked="0"/>
    </xf>
    <xf numFmtId="164" fontId="17" fillId="0" borderId="134" xfId="0" applyNumberFormat="1" applyFont="1" applyBorder="1" applyAlignment="1" applyProtection="1">
      <alignment horizontal="center" vertical="center" wrapText="1"/>
      <protection locked="0"/>
    </xf>
    <xf numFmtId="164" fontId="17" fillId="0" borderId="138" xfId="0" applyNumberFormat="1" applyFont="1" applyBorder="1" applyAlignment="1" applyProtection="1">
      <alignment horizontal="center" vertical="center" wrapText="1"/>
      <protection locked="0"/>
    </xf>
    <xf numFmtId="164" fontId="17" fillId="0" borderId="21" xfId="0" applyNumberFormat="1" applyFont="1" applyBorder="1" applyAlignment="1" applyProtection="1">
      <alignment horizontal="center" vertical="center" wrapText="1"/>
      <protection locked="0"/>
    </xf>
    <xf numFmtId="164" fontId="17" fillId="0" borderId="149" xfId="0" applyNumberFormat="1" applyFont="1" applyBorder="1" applyAlignment="1" applyProtection="1">
      <alignment horizontal="center" vertical="center" wrapText="1"/>
      <protection locked="0"/>
    </xf>
    <xf numFmtId="164" fontId="17" fillId="0" borderId="54" xfId="0" applyNumberFormat="1" applyFont="1" applyBorder="1" applyAlignment="1" applyProtection="1">
      <alignment horizontal="center" vertical="center" wrapText="1"/>
      <protection locked="0"/>
    </xf>
    <xf numFmtId="164" fontId="17" fillId="0" borderId="140" xfId="0" applyNumberFormat="1" applyFont="1" applyBorder="1" applyAlignment="1" applyProtection="1">
      <alignment horizontal="center" vertical="center" wrapText="1"/>
      <protection locked="0"/>
    </xf>
    <xf numFmtId="164" fontId="17" fillId="0" borderId="12" xfId="0" applyNumberFormat="1" applyFont="1" applyBorder="1" applyAlignment="1" applyProtection="1">
      <alignment horizontal="center" vertical="center" wrapText="1"/>
      <protection locked="0"/>
    </xf>
    <xf numFmtId="164" fontId="17" fillId="0" borderId="146" xfId="0" applyNumberFormat="1" applyFont="1" applyBorder="1" applyAlignment="1" applyProtection="1">
      <alignment horizontal="center" vertical="center" wrapText="1"/>
      <protection locked="0"/>
    </xf>
    <xf numFmtId="164" fontId="17" fillId="0" borderId="53" xfId="0" applyNumberFormat="1" applyFont="1" applyBorder="1" applyAlignment="1" applyProtection="1">
      <alignment horizontal="center" vertical="center" wrapText="1"/>
      <protection locked="0"/>
    </xf>
    <xf numFmtId="164" fontId="17" fillId="0" borderId="94" xfId="0" applyNumberFormat="1" applyFont="1" applyBorder="1" applyAlignment="1" applyProtection="1">
      <alignment horizontal="center" vertical="center" wrapText="1"/>
      <protection locked="0"/>
    </xf>
    <xf numFmtId="164" fontId="17" fillId="0" borderId="52" xfId="0" applyNumberFormat="1" applyFont="1" applyBorder="1" applyAlignment="1" applyProtection="1">
      <alignment horizontal="center" vertical="center" wrapText="1"/>
      <protection locked="0"/>
    </xf>
    <xf numFmtId="164" fontId="17" fillId="0" borderId="153" xfId="0" applyNumberFormat="1" applyFont="1" applyBorder="1" applyAlignment="1" applyProtection="1">
      <alignment horizontal="center" vertical="center" wrapText="1"/>
      <protection locked="0"/>
    </xf>
    <xf numFmtId="164" fontId="17" fillId="0" borderId="33" xfId="0" applyNumberFormat="1" applyFont="1" applyBorder="1" applyAlignment="1" applyProtection="1">
      <alignment horizontal="center" vertical="center" wrapText="1"/>
      <protection locked="0"/>
    </xf>
    <xf numFmtId="164" fontId="17" fillId="0" borderId="91" xfId="0" applyNumberFormat="1" applyFont="1" applyBorder="1" applyAlignment="1" applyProtection="1">
      <alignment horizontal="center" vertical="center" wrapText="1"/>
      <protection locked="0"/>
    </xf>
    <xf numFmtId="164" fontId="17" fillId="0" borderId="97" xfId="0" applyNumberFormat="1" applyFont="1" applyBorder="1" applyAlignment="1" applyProtection="1">
      <alignment horizontal="center" vertical="center" wrapText="1"/>
      <protection locked="0"/>
    </xf>
    <xf numFmtId="164" fontId="17" fillId="0" borderId="82" xfId="0" applyNumberFormat="1" applyFont="1" applyBorder="1" applyAlignment="1" applyProtection="1">
      <alignment horizontal="center" vertical="center" wrapText="1"/>
      <protection locked="0"/>
    </xf>
    <xf numFmtId="164" fontId="17" fillId="0" borderId="99" xfId="0" applyNumberFormat="1" applyFont="1" applyBorder="1" applyAlignment="1" applyProtection="1">
      <alignment horizontal="center" vertical="center" wrapText="1"/>
      <protection locked="0"/>
    </xf>
    <xf numFmtId="164" fontId="17" fillId="0" borderId="80" xfId="0" applyNumberFormat="1" applyFont="1" applyBorder="1" applyAlignment="1" applyProtection="1">
      <alignment horizontal="center" vertical="center" wrapText="1"/>
      <protection locked="0"/>
    </xf>
    <xf numFmtId="164" fontId="17" fillId="2" borderId="45" xfId="0" applyNumberFormat="1" applyFont="1" applyFill="1" applyBorder="1" applyAlignment="1" applyProtection="1">
      <alignment horizontal="center" vertical="center" wrapText="1"/>
      <protection locked="0"/>
    </xf>
    <xf numFmtId="164" fontId="17" fillId="2" borderId="91" xfId="0" applyNumberFormat="1" applyFont="1" applyFill="1" applyBorder="1" applyAlignment="1" applyProtection="1">
      <alignment horizontal="center" vertical="center" wrapText="1"/>
      <protection locked="0"/>
    </xf>
    <xf numFmtId="164" fontId="17" fillId="0" borderId="37" xfId="0" applyNumberFormat="1" applyFont="1" applyBorder="1" applyAlignment="1" applyProtection="1">
      <alignment horizontal="center" vertical="center" wrapText="1"/>
      <protection locked="0"/>
    </xf>
    <xf numFmtId="164" fontId="17" fillId="0" borderId="14" xfId="0" applyNumberFormat="1" applyFont="1" applyBorder="1" applyAlignment="1" applyProtection="1">
      <alignment horizontal="center" vertical="center" wrapText="1"/>
      <protection locked="0"/>
    </xf>
    <xf numFmtId="164" fontId="17" fillId="0" borderId="36" xfId="0" applyNumberFormat="1" applyFont="1" applyBorder="1" applyAlignment="1" applyProtection="1">
      <alignment horizontal="center" vertical="center" wrapText="1"/>
      <protection locked="0"/>
    </xf>
    <xf numFmtId="164" fontId="17" fillId="0" borderId="77" xfId="0" applyNumberFormat="1" applyFont="1" applyBorder="1" applyAlignment="1" applyProtection="1">
      <alignment horizontal="center" vertical="center" wrapText="1"/>
      <protection locked="0"/>
    </xf>
    <xf numFmtId="164" fontId="17" fillId="0" borderId="42" xfId="0" applyNumberFormat="1" applyFont="1" applyBorder="1" applyAlignment="1" applyProtection="1">
      <alignment horizontal="center" vertical="center" wrapText="1"/>
      <protection locked="0"/>
    </xf>
    <xf numFmtId="164" fontId="17" fillId="0" borderId="55" xfId="0" applyNumberFormat="1" applyFont="1" applyBorder="1" applyAlignment="1" applyProtection="1">
      <alignment horizontal="center" vertical="center" wrapText="1"/>
      <protection locked="0"/>
    </xf>
    <xf numFmtId="164" fontId="17" fillId="0" borderId="51" xfId="0" applyNumberFormat="1" applyFont="1" applyBorder="1" applyAlignment="1" applyProtection="1">
      <alignment horizontal="center" vertical="center" wrapText="1"/>
      <protection locked="0"/>
    </xf>
    <xf numFmtId="164" fontId="17" fillId="0" borderId="86" xfId="0" applyNumberFormat="1" applyFont="1" applyBorder="1" applyAlignment="1" applyProtection="1">
      <alignment horizontal="center" vertical="center" wrapText="1"/>
      <protection locked="0"/>
    </xf>
    <xf numFmtId="164" fontId="17" fillId="0" borderId="13" xfId="0" applyNumberFormat="1" applyFont="1" applyBorder="1" applyAlignment="1" applyProtection="1">
      <alignment horizontal="center" vertical="center" wrapText="1"/>
      <protection locked="0"/>
    </xf>
    <xf numFmtId="164" fontId="17" fillId="0" borderId="81" xfId="0" applyNumberFormat="1" applyFont="1" applyBorder="1" applyAlignment="1" applyProtection="1">
      <alignment horizontal="center" vertical="center" wrapText="1"/>
      <protection locked="0"/>
    </xf>
    <xf numFmtId="164" fontId="17" fillId="0" borderId="40" xfId="0" applyNumberFormat="1" applyFont="1" applyBorder="1" applyAlignment="1" applyProtection="1">
      <alignment horizontal="center" vertical="center" wrapText="1"/>
      <protection locked="0"/>
    </xf>
    <xf numFmtId="164" fontId="17" fillId="0" borderId="79" xfId="0" applyNumberFormat="1" applyFont="1" applyBorder="1" applyAlignment="1" applyProtection="1">
      <alignment horizontal="center" vertical="center" wrapText="1"/>
      <protection locked="0"/>
    </xf>
    <xf numFmtId="164" fontId="17" fillId="0" borderId="136" xfId="0" applyNumberFormat="1" applyFont="1" applyBorder="1" applyAlignment="1" applyProtection="1">
      <alignment horizontal="center" vertical="center" wrapText="1"/>
      <protection locked="0"/>
    </xf>
    <xf numFmtId="0" fontId="44" fillId="0" borderId="92" xfId="0" applyFont="1" applyFill="1" applyBorder="1" applyAlignment="1" applyProtection="1">
      <alignment horizontal="center" vertical="center"/>
      <protection locked="0"/>
    </xf>
    <xf numFmtId="0" fontId="44" fillId="0" borderId="65" xfId="0" applyFont="1" applyFill="1" applyBorder="1" applyAlignment="1" applyProtection="1">
      <alignment horizontal="center" vertical="center"/>
      <protection locked="0"/>
    </xf>
    <xf numFmtId="0" fontId="44" fillId="0" borderId="69" xfId="0" applyFont="1" applyFill="1" applyBorder="1" applyAlignment="1" applyProtection="1">
      <alignment horizontal="center" vertical="center"/>
      <protection locked="0"/>
    </xf>
    <xf numFmtId="0" fontId="17" fillId="0" borderId="65" xfId="0" applyFont="1" applyFill="1" applyBorder="1" applyAlignment="1" applyProtection="1">
      <alignment horizontal="center" vertical="center"/>
      <protection locked="0"/>
    </xf>
    <xf numFmtId="0" fontId="17" fillId="0" borderId="92" xfId="0" applyFont="1" applyFill="1" applyBorder="1" applyAlignment="1" applyProtection="1">
      <alignment horizontal="center" vertical="center"/>
      <protection locked="0"/>
    </xf>
    <xf numFmtId="0" fontId="17" fillId="0" borderId="70" xfId="0" applyFont="1" applyFill="1" applyBorder="1" applyProtection="1">
      <protection locked="0"/>
    </xf>
    <xf numFmtId="0" fontId="44" fillId="0" borderId="84" xfId="0" applyFont="1" applyBorder="1" applyAlignment="1" applyProtection="1">
      <alignment horizontal="center" vertical="center"/>
      <protection locked="0"/>
    </xf>
    <xf numFmtId="0" fontId="44" fillId="0" borderId="52" xfId="0" applyFont="1" applyBorder="1" applyAlignment="1" applyProtection="1">
      <alignment horizontal="center" vertical="center"/>
      <protection locked="0"/>
    </xf>
    <xf numFmtId="0" fontId="44" fillId="0" borderId="83" xfId="0" applyFont="1" applyBorder="1" applyAlignment="1" applyProtection="1">
      <alignment horizontal="center" vertical="center"/>
      <protection locked="0"/>
    </xf>
    <xf numFmtId="0" fontId="44" fillId="0" borderId="13" xfId="0" applyFont="1" applyBorder="1" applyAlignment="1" applyProtection="1">
      <alignment horizontal="center" vertical="center"/>
      <protection locked="0"/>
    </xf>
    <xf numFmtId="0" fontId="44" fillId="0" borderId="18" xfId="0" applyFont="1" applyBorder="1" applyAlignment="1" applyProtection="1">
      <alignment horizontal="center" vertical="center"/>
      <protection locked="0"/>
    </xf>
    <xf numFmtId="0" fontId="44" fillId="0" borderId="22" xfId="0" applyFont="1" applyBorder="1" applyAlignment="1" applyProtection="1">
      <alignment horizontal="center" vertical="center"/>
      <protection locked="0"/>
    </xf>
    <xf numFmtId="0" fontId="44" fillId="0" borderId="41" xfId="0" applyFont="1" applyFill="1" applyBorder="1" applyAlignment="1" applyProtection="1">
      <alignment horizontal="center" vertical="center"/>
      <protection locked="0"/>
    </xf>
    <xf numFmtId="0" fontId="44" fillId="0" borderId="98" xfId="0" applyFont="1" applyBorder="1" applyAlignment="1" applyProtection="1">
      <alignment horizontal="center" vertical="center"/>
      <protection locked="0"/>
    </xf>
    <xf numFmtId="0" fontId="44" fillId="0" borderId="82" xfId="0" applyFont="1" applyBorder="1" applyAlignment="1" applyProtection="1">
      <alignment horizontal="center" vertical="center"/>
      <protection locked="0"/>
    </xf>
    <xf numFmtId="0" fontId="44" fillId="0" borderId="73" xfId="0" applyFont="1" applyBorder="1" applyAlignment="1" applyProtection="1">
      <alignment horizontal="center" vertical="center"/>
      <protection locked="0"/>
    </xf>
    <xf numFmtId="0" fontId="44" fillId="0" borderId="38" xfId="0" applyFont="1" applyFill="1" applyBorder="1" applyAlignment="1" applyProtection="1">
      <alignment horizontal="center" vertical="center"/>
      <protection locked="0"/>
    </xf>
    <xf numFmtId="0" fontId="44" fillId="0" borderId="15" xfId="0" applyFont="1" applyFill="1" applyBorder="1" applyAlignment="1" applyProtection="1">
      <alignment horizontal="center" vertical="center"/>
      <protection locked="0"/>
    </xf>
    <xf numFmtId="0" fontId="44" fillId="0" borderId="39" xfId="0" applyFont="1" applyFill="1" applyBorder="1" applyAlignment="1" applyProtection="1">
      <alignment horizontal="center" vertical="center"/>
      <protection locked="0"/>
    </xf>
    <xf numFmtId="0" fontId="44" fillId="0" borderId="81" xfId="0" applyFont="1" applyFill="1" applyBorder="1" applyAlignment="1" applyProtection="1">
      <alignment horizontal="center" vertical="center"/>
      <protection locked="0"/>
    </xf>
    <xf numFmtId="0" fontId="44" fillId="0" borderId="82" xfId="0" applyFont="1" applyFill="1" applyBorder="1" applyAlignment="1" applyProtection="1">
      <alignment horizontal="center" vertical="center"/>
      <protection locked="0"/>
    </xf>
    <xf numFmtId="0" fontId="44" fillId="0" borderId="73" xfId="0" applyFont="1" applyFill="1" applyBorder="1" applyAlignment="1" applyProtection="1">
      <alignment horizontal="center" vertical="center"/>
      <protection locked="0"/>
    </xf>
    <xf numFmtId="0" fontId="44" fillId="0" borderId="49" xfId="0" applyFont="1" applyFill="1" applyBorder="1" applyAlignment="1" applyProtection="1">
      <alignment horizontal="center" vertical="center"/>
      <protection locked="0"/>
    </xf>
    <xf numFmtId="0" fontId="44" fillId="0" borderId="17" xfId="0" applyFont="1" applyFill="1" applyBorder="1" applyAlignment="1" applyProtection="1">
      <alignment horizontal="center" vertical="center"/>
      <protection locked="0"/>
    </xf>
    <xf numFmtId="0" fontId="44" fillId="0" borderId="74" xfId="0" applyFont="1" applyFill="1" applyBorder="1" applyAlignment="1" applyProtection="1">
      <alignment horizontal="center" vertical="center"/>
      <protection locked="0"/>
    </xf>
    <xf numFmtId="0" fontId="44" fillId="0" borderId="96" xfId="0" applyFont="1" applyBorder="1" applyAlignment="1" applyProtection="1">
      <alignment horizontal="center" vertical="center"/>
      <protection locked="0"/>
    </xf>
    <xf numFmtId="0" fontId="44" fillId="0" borderId="66" xfId="0" applyFont="1" applyBorder="1" applyAlignment="1" applyProtection="1">
      <alignment horizontal="center" vertical="center"/>
      <protection locked="0"/>
    </xf>
    <xf numFmtId="0" fontId="44" fillId="0" borderId="67" xfId="0" applyFont="1" applyBorder="1" applyAlignment="1" applyProtection="1">
      <alignment horizontal="center" vertical="center"/>
      <protection locked="0"/>
    </xf>
    <xf numFmtId="0" fontId="44" fillId="0" borderId="13" xfId="0" applyFont="1" applyFill="1" applyBorder="1" applyAlignment="1" applyProtection="1">
      <alignment horizontal="center" vertical="center"/>
      <protection locked="0"/>
    </xf>
    <xf numFmtId="0" fontId="44" fillId="0" borderId="18" xfId="0" applyFont="1" applyFill="1" applyBorder="1" applyAlignment="1" applyProtection="1">
      <alignment horizontal="center" vertical="center"/>
      <protection locked="0"/>
    </xf>
    <xf numFmtId="0" fontId="44" fillId="0" borderId="22" xfId="0" applyFont="1" applyFill="1" applyBorder="1" applyAlignment="1" applyProtection="1">
      <alignment horizontal="center" vertical="center"/>
      <protection locked="0"/>
    </xf>
    <xf numFmtId="0" fontId="47" fillId="0" borderId="92" xfId="0" applyFont="1" applyFill="1" applyBorder="1" applyAlignment="1" applyProtection="1">
      <alignment horizontal="center" vertical="center"/>
      <protection locked="0"/>
    </xf>
    <xf numFmtId="0" fontId="47" fillId="0" borderId="65" xfId="0" applyFont="1" applyFill="1" applyBorder="1" applyAlignment="1" applyProtection="1">
      <alignment horizontal="center" vertical="center"/>
      <protection locked="0"/>
    </xf>
    <xf numFmtId="0" fontId="47" fillId="0" borderId="69" xfId="0" applyFont="1" applyFill="1" applyBorder="1" applyAlignment="1" applyProtection="1">
      <alignment horizontal="center" vertical="center"/>
      <protection locked="0"/>
    </xf>
    <xf numFmtId="0" fontId="47" fillId="0" borderId="107" xfId="0" applyFont="1" applyFill="1" applyBorder="1" applyAlignment="1" applyProtection="1">
      <alignment horizontal="center" vertical="center"/>
      <protection locked="0"/>
    </xf>
    <xf numFmtId="0" fontId="47" fillId="0" borderId="15" xfId="0" applyFont="1" applyFill="1" applyBorder="1" applyAlignment="1" applyProtection="1">
      <alignment horizontal="center" vertical="center"/>
      <protection locked="0"/>
    </xf>
    <xf numFmtId="0" fontId="44" fillId="0" borderId="84" xfId="0" applyFont="1" applyFill="1" applyBorder="1" applyAlignment="1" applyProtection="1">
      <alignment horizontal="center" vertical="center"/>
      <protection locked="0"/>
    </xf>
    <xf numFmtId="0" fontId="44" fillId="0" borderId="52" xfId="0" applyFont="1" applyFill="1" applyBorder="1" applyAlignment="1" applyProtection="1">
      <alignment horizontal="center" vertical="center"/>
      <protection locked="0"/>
    </xf>
    <xf numFmtId="0" fontId="44" fillId="0" borderId="83" xfId="0" applyFont="1" applyFill="1" applyBorder="1" applyAlignment="1" applyProtection="1">
      <alignment horizontal="center" vertical="center"/>
      <protection locked="0"/>
    </xf>
    <xf numFmtId="0" fontId="44" fillId="0" borderId="96" xfId="0" applyFont="1" applyFill="1" applyBorder="1" applyAlignment="1" applyProtection="1">
      <alignment horizontal="center" vertical="center"/>
      <protection locked="0"/>
    </xf>
    <xf numFmtId="0" fontId="44" fillId="0" borderId="66" xfId="0" applyFont="1" applyFill="1" applyBorder="1" applyAlignment="1" applyProtection="1">
      <alignment horizontal="center" vertical="center"/>
      <protection locked="0"/>
    </xf>
    <xf numFmtId="0" fontId="44" fillId="0" borderId="67" xfId="0" applyFont="1" applyFill="1" applyBorder="1" applyAlignment="1" applyProtection="1">
      <alignment horizontal="center" vertical="center"/>
      <protection locked="0"/>
    </xf>
    <xf numFmtId="0" fontId="44" fillId="0" borderId="101" xfId="0" applyFont="1" applyFill="1" applyBorder="1" applyAlignment="1" applyProtection="1">
      <alignment horizontal="center" vertical="center"/>
      <protection locked="0"/>
    </xf>
    <xf numFmtId="0" fontId="44" fillId="0" borderId="80" xfId="0" applyFont="1" applyFill="1" applyBorder="1" applyAlignment="1" applyProtection="1">
      <alignment horizontal="center" vertical="center"/>
      <protection locked="0"/>
    </xf>
    <xf numFmtId="0" fontId="44" fillId="0" borderId="100" xfId="0" applyFont="1" applyFill="1" applyBorder="1" applyAlignment="1" applyProtection="1">
      <alignment horizontal="center" vertical="center"/>
      <protection locked="0"/>
    </xf>
    <xf numFmtId="0" fontId="44" fillId="0" borderId="79" xfId="0" applyFont="1" applyFill="1" applyBorder="1" applyAlignment="1" applyProtection="1">
      <alignment horizontal="center" vertical="center"/>
      <protection locked="0"/>
    </xf>
    <xf numFmtId="0" fontId="44" fillId="0" borderId="61" xfId="0" applyFont="1" applyBorder="1" applyAlignment="1" applyProtection="1">
      <alignment horizontal="center" vertical="center"/>
      <protection locked="0"/>
    </xf>
    <xf numFmtId="0" fontId="44" fillId="0" borderId="21" xfId="0" applyFont="1" applyBorder="1" applyAlignment="1" applyProtection="1">
      <alignment horizontal="center" vertical="center"/>
      <protection locked="0"/>
    </xf>
    <xf numFmtId="0" fontId="44" fillId="0" borderId="110" xfId="0" applyFont="1" applyBorder="1" applyAlignment="1" applyProtection="1">
      <alignment horizontal="center" vertical="center"/>
      <protection locked="0"/>
    </xf>
    <xf numFmtId="0" fontId="44" fillId="0" borderId="147" xfId="0" applyFont="1" applyBorder="1" applyAlignment="1" applyProtection="1">
      <alignment horizontal="center" vertical="center"/>
      <protection locked="0"/>
    </xf>
    <xf numFmtId="0" fontId="44" fillId="0" borderId="54" xfId="0" applyFont="1" applyBorder="1" applyAlignment="1" applyProtection="1">
      <alignment horizontal="center" vertical="center"/>
      <protection locked="0"/>
    </xf>
    <xf numFmtId="0" fontId="44" fillId="0" borderId="121" xfId="0" applyFont="1" applyBorder="1" applyAlignment="1" applyProtection="1">
      <alignment horizontal="center" vertical="center"/>
      <protection locked="0"/>
    </xf>
    <xf numFmtId="0" fontId="44" fillId="0" borderId="49" xfId="0" applyFont="1" applyBorder="1" applyAlignment="1" applyProtection="1">
      <alignment horizontal="center" vertical="center"/>
      <protection locked="0"/>
    </xf>
    <xf numFmtId="0" fontId="44" fillId="0" borderId="17" xfId="0" applyFont="1" applyBorder="1" applyAlignment="1" applyProtection="1">
      <alignment horizontal="center" vertical="center"/>
      <protection locked="0"/>
    </xf>
    <xf numFmtId="0" fontId="44" fillId="0" borderId="74" xfId="0" applyFont="1" applyBorder="1" applyAlignment="1" applyProtection="1">
      <alignment horizontal="center" vertical="center"/>
      <protection locked="0"/>
    </xf>
    <xf numFmtId="0" fontId="48" fillId="0" borderId="18" xfId="0" applyFont="1" applyFill="1" applyBorder="1" applyAlignment="1" applyProtection="1">
      <alignment horizontal="center" vertical="center"/>
      <protection locked="0"/>
    </xf>
    <xf numFmtId="0" fontId="44" fillId="0" borderId="37" xfId="0" applyFont="1" applyBorder="1" applyAlignment="1" applyProtection="1">
      <alignment horizontal="center" vertical="center"/>
      <protection locked="0"/>
    </xf>
    <xf numFmtId="0" fontId="44" fillId="0" borderId="107" xfId="0" applyFont="1" applyBorder="1" applyAlignment="1" applyProtection="1">
      <alignment horizontal="center" vertical="center"/>
      <protection locked="0"/>
    </xf>
    <xf numFmtId="0" fontId="44" fillId="0" borderId="15" xfId="0" applyFont="1" applyBorder="1" applyAlignment="1" applyProtection="1">
      <alignment horizontal="center" vertical="center"/>
      <protection locked="0"/>
    </xf>
    <xf numFmtId="0" fontId="44" fillId="0" borderId="39" xfId="0" applyFont="1" applyBorder="1" applyAlignment="1" applyProtection="1">
      <alignment horizontal="center" vertical="center"/>
      <protection locked="0"/>
    </xf>
    <xf numFmtId="0" fontId="44" fillId="0" borderId="107" xfId="0" applyFont="1" applyFill="1" applyBorder="1" applyAlignment="1" applyProtection="1">
      <alignment horizontal="center" vertical="center"/>
      <protection locked="0"/>
    </xf>
    <xf numFmtId="0" fontId="44" fillId="2" borderId="13" xfId="0" applyFont="1" applyFill="1" applyBorder="1" applyAlignment="1" applyProtection="1">
      <alignment horizontal="center" vertical="center"/>
      <protection locked="0"/>
    </xf>
    <xf numFmtId="0" fontId="44" fillId="2" borderId="18" xfId="0" applyFont="1" applyFill="1" applyBorder="1" applyAlignment="1" applyProtection="1">
      <alignment horizontal="center" vertical="center"/>
      <protection locked="0"/>
    </xf>
    <xf numFmtId="0" fontId="44" fillId="2" borderId="22" xfId="0" applyFont="1" applyFill="1" applyBorder="1" applyAlignment="1" applyProtection="1">
      <alignment horizontal="center" vertical="center"/>
      <protection locked="0"/>
    </xf>
    <xf numFmtId="0" fontId="49" fillId="0" borderId="13" xfId="0" applyFont="1" applyBorder="1" applyAlignment="1" applyProtection="1">
      <alignment horizontal="center" vertical="center"/>
      <protection locked="0"/>
    </xf>
    <xf numFmtId="0" fontId="49" fillId="8" borderId="18" xfId="0" applyFont="1" applyFill="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0" fontId="49" fillId="0" borderId="22" xfId="0" applyFont="1" applyBorder="1" applyAlignment="1" applyProtection="1">
      <alignment horizontal="center" vertical="center"/>
      <protection locked="0"/>
    </xf>
    <xf numFmtId="164" fontId="17" fillId="0" borderId="69" xfId="0" applyNumberFormat="1" applyFont="1" applyFill="1" applyBorder="1" applyAlignment="1" applyProtection="1">
      <alignment horizontal="center" vertical="center" wrapText="1"/>
      <protection locked="0"/>
    </xf>
    <xf numFmtId="164" fontId="17" fillId="0" borderId="92" xfId="0" applyNumberFormat="1" applyFont="1" applyFill="1" applyBorder="1" applyAlignment="1" applyProtection="1">
      <alignment horizontal="center" vertical="center" wrapText="1"/>
      <protection locked="0"/>
    </xf>
    <xf numFmtId="0" fontId="17" fillId="0" borderId="69"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21" xfId="0" applyFont="1" applyFill="1" applyBorder="1" applyAlignment="1" applyProtection="1">
      <alignment horizontal="center" vertical="center"/>
      <protection locked="0"/>
    </xf>
    <xf numFmtId="0" fontId="44" fillId="0" borderId="110" xfId="0" applyFont="1" applyFill="1" applyBorder="1" applyAlignment="1" applyProtection="1">
      <alignment horizontal="center" vertical="center"/>
      <protection locked="0"/>
    </xf>
    <xf numFmtId="0" fontId="44" fillId="0" borderId="101" xfId="0" applyFont="1" applyBorder="1" applyAlignment="1" applyProtection="1">
      <alignment horizontal="center" vertical="center"/>
      <protection locked="0"/>
    </xf>
    <xf numFmtId="0" fontId="44" fillId="0" borderId="80" xfId="0" applyFont="1" applyBorder="1" applyAlignment="1" applyProtection="1">
      <alignment horizontal="center" vertical="center"/>
      <protection locked="0"/>
    </xf>
    <xf numFmtId="0" fontId="44" fillId="0" borderId="100" xfId="0" applyFont="1" applyBorder="1" applyAlignment="1" applyProtection="1">
      <alignment horizontal="center" vertical="center"/>
      <protection locked="0"/>
    </xf>
    <xf numFmtId="164" fontId="17" fillId="0" borderId="22" xfId="0" applyNumberFormat="1" applyFont="1" applyFill="1" applyBorder="1" applyAlignment="1" applyProtection="1">
      <alignment horizontal="center" vertical="center" wrapText="1"/>
      <protection locked="0"/>
    </xf>
    <xf numFmtId="0" fontId="44" fillId="0" borderId="106" xfId="0" applyFont="1" applyBorder="1" applyAlignment="1" applyProtection="1">
      <alignment horizontal="center" vertical="center"/>
      <protection locked="0"/>
    </xf>
    <xf numFmtId="0" fontId="44" fillId="0" borderId="53" xfId="0" applyFont="1" applyBorder="1" applyAlignment="1" applyProtection="1">
      <alignment horizontal="center" vertical="center"/>
      <protection locked="0"/>
    </xf>
    <xf numFmtId="0" fontId="44" fillId="0" borderId="113" xfId="0" applyFont="1" applyBorder="1" applyAlignment="1" applyProtection="1">
      <alignment horizontal="center" vertical="center"/>
      <protection locked="0"/>
    </xf>
    <xf numFmtId="164" fontId="17" fillId="0" borderId="76" xfId="0" applyNumberFormat="1" applyFont="1" applyFill="1" applyBorder="1" applyAlignment="1" applyProtection="1">
      <alignment horizontal="center" vertical="center" wrapText="1"/>
      <protection locked="0"/>
    </xf>
    <xf numFmtId="164" fontId="17" fillId="0" borderId="38" xfId="0" applyNumberFormat="1" applyFont="1" applyFill="1" applyBorder="1" applyAlignment="1" applyProtection="1">
      <alignment horizontal="center" vertical="center" wrapText="1"/>
      <protection locked="0"/>
    </xf>
    <xf numFmtId="164" fontId="17" fillId="0" borderId="15" xfId="0" applyNumberFormat="1" applyFont="1" applyFill="1" applyBorder="1" applyAlignment="1" applyProtection="1">
      <alignment horizontal="center" vertical="center" wrapText="1"/>
      <protection locked="0"/>
    </xf>
    <xf numFmtId="164" fontId="17" fillId="0" borderId="39" xfId="0" applyNumberFormat="1" applyFont="1" applyFill="1" applyBorder="1" applyAlignment="1" applyProtection="1">
      <alignment horizontal="center" vertical="center" wrapText="1"/>
      <protection locked="0"/>
    </xf>
    <xf numFmtId="164" fontId="17" fillId="0" borderId="102" xfId="0" applyNumberFormat="1" applyFont="1" applyFill="1" applyBorder="1" applyAlignment="1" applyProtection="1">
      <alignment horizontal="center" vertical="center" wrapText="1"/>
      <protection locked="0"/>
    </xf>
    <xf numFmtId="164" fontId="17" fillId="0" borderId="73" xfId="0" applyNumberFormat="1" applyFont="1" applyFill="1" applyBorder="1" applyAlignment="1" applyProtection="1">
      <alignment horizontal="center" vertical="center" wrapText="1"/>
      <protection locked="0"/>
    </xf>
    <xf numFmtId="0" fontId="44" fillId="0" borderId="41" xfId="0" applyFont="1" applyBorder="1" applyAlignment="1" applyProtection="1">
      <alignment horizontal="center" vertical="center"/>
      <protection locked="0"/>
    </xf>
    <xf numFmtId="0" fontId="44" fillId="0" borderId="65" xfId="0" applyFont="1" applyBorder="1" applyAlignment="1" applyProtection="1">
      <alignment horizontal="center" vertical="center"/>
      <protection locked="0"/>
    </xf>
    <xf numFmtId="0" fontId="44" fillId="0" borderId="69" xfId="0" applyFont="1" applyBorder="1" applyAlignment="1" applyProtection="1">
      <alignment horizontal="center" vertical="center"/>
      <protection locked="0"/>
    </xf>
    <xf numFmtId="164" fontId="17" fillId="0" borderId="68" xfId="0" applyNumberFormat="1" applyFont="1" applyFill="1" applyBorder="1" applyAlignment="1" applyProtection="1">
      <alignment horizontal="center" vertical="center" wrapText="1"/>
      <protection locked="0"/>
    </xf>
    <xf numFmtId="164" fontId="17" fillId="0" borderId="78" xfId="0" applyNumberFormat="1" applyFont="1" applyFill="1" applyBorder="1" applyAlignment="1" applyProtection="1">
      <alignment horizontal="center" vertical="center" wrapText="1"/>
      <protection locked="0"/>
    </xf>
    <xf numFmtId="164" fontId="17" fillId="0" borderId="66" xfId="0" applyNumberFormat="1" applyFont="1" applyFill="1" applyBorder="1" applyAlignment="1" applyProtection="1">
      <alignment horizontal="center" vertical="center" wrapText="1"/>
      <protection locked="0"/>
    </xf>
    <xf numFmtId="164" fontId="17" fillId="0" borderId="67" xfId="0" applyNumberFormat="1" applyFont="1" applyFill="1" applyBorder="1" applyAlignment="1" applyProtection="1">
      <alignment horizontal="center" vertical="center" wrapText="1"/>
      <protection locked="0"/>
    </xf>
    <xf numFmtId="0" fontId="44" fillId="0" borderId="78" xfId="0" applyFont="1" applyBorder="1" applyAlignment="1" applyProtection="1">
      <alignment horizontal="center" vertical="center"/>
      <protection locked="0"/>
    </xf>
    <xf numFmtId="164" fontId="17" fillId="0" borderId="107" xfId="0" applyNumberFormat="1" applyFont="1" applyFill="1" applyBorder="1" applyAlignment="1" applyProtection="1">
      <alignment horizontal="center" vertical="center" wrapText="1"/>
      <protection locked="0"/>
    </xf>
    <xf numFmtId="164" fontId="17" fillId="0" borderId="100" xfId="0" applyNumberFormat="1" applyFont="1" applyFill="1" applyBorder="1" applyAlignment="1" applyProtection="1">
      <alignment horizontal="center" vertical="center" wrapText="1"/>
      <protection locked="0"/>
    </xf>
    <xf numFmtId="164" fontId="17" fillId="0" borderId="101" xfId="0" applyNumberFormat="1" applyFont="1" applyFill="1" applyBorder="1" applyAlignment="1" applyProtection="1">
      <alignment horizontal="center" vertical="center" wrapText="1"/>
      <protection locked="0"/>
    </xf>
    <xf numFmtId="164" fontId="17" fillId="0" borderId="96" xfId="0" applyNumberFormat="1" applyFont="1" applyFill="1" applyBorder="1" applyAlignment="1" applyProtection="1">
      <alignment horizontal="center" vertical="center" wrapText="1"/>
      <protection locked="0"/>
    </xf>
    <xf numFmtId="0" fontId="44" fillId="0" borderId="38" xfId="0" applyFont="1" applyBorder="1" applyAlignment="1" applyProtection="1">
      <alignment horizontal="center" vertical="center"/>
      <protection locked="0"/>
    </xf>
    <xf numFmtId="0" fontId="44" fillId="0" borderId="48" xfId="0" applyFont="1" applyBorder="1" applyAlignment="1" applyProtection="1">
      <alignment horizontal="center" vertical="center"/>
      <protection locked="0"/>
    </xf>
    <xf numFmtId="0" fontId="44" fillId="0" borderId="35" xfId="0" applyFont="1" applyBorder="1" applyAlignment="1" applyProtection="1">
      <alignment horizontal="center" vertical="center"/>
      <protection locked="0"/>
    </xf>
    <xf numFmtId="0" fontId="44" fillId="0" borderId="23" xfId="0" applyFont="1" applyBorder="1" applyAlignment="1" applyProtection="1">
      <alignment horizontal="center" vertical="center"/>
      <protection locked="0"/>
    </xf>
    <xf numFmtId="164" fontId="17" fillId="0" borderId="98" xfId="0" applyNumberFormat="1" applyFont="1" applyFill="1" applyBorder="1" applyAlignment="1" applyProtection="1">
      <alignment horizontal="center" vertical="center" wrapText="1"/>
      <protection locked="0"/>
    </xf>
    <xf numFmtId="0" fontId="44" fillId="2" borderId="41" xfId="0" applyFont="1" applyFill="1" applyBorder="1" applyAlignment="1" applyProtection="1">
      <alignment horizontal="center" vertical="center"/>
      <protection locked="0"/>
    </xf>
    <xf numFmtId="0" fontId="44" fillId="2" borderId="65" xfId="0" applyFont="1" applyFill="1" applyBorder="1" applyAlignment="1" applyProtection="1">
      <alignment horizontal="center" vertical="center"/>
      <protection locked="0"/>
    </xf>
    <xf numFmtId="0" fontId="44" fillId="2" borderId="69" xfId="0" applyFont="1" applyFill="1" applyBorder="1" applyAlignment="1" applyProtection="1">
      <alignment horizontal="center" vertical="center"/>
      <protection locked="0"/>
    </xf>
    <xf numFmtId="164" fontId="50" fillId="8" borderId="41" xfId="0" applyNumberFormat="1" applyFont="1" applyFill="1" applyBorder="1" applyAlignment="1" applyProtection="1">
      <alignment horizontal="center" vertical="center" wrapText="1"/>
      <protection locked="0"/>
    </xf>
    <xf numFmtId="164" fontId="51" fillId="8" borderId="65" xfId="0" applyNumberFormat="1" applyFont="1" applyFill="1" applyBorder="1" applyAlignment="1" applyProtection="1">
      <alignment horizontal="center" vertical="center" wrapText="1"/>
      <protection locked="0"/>
    </xf>
    <xf numFmtId="164" fontId="50" fillId="8" borderId="65" xfId="0" applyNumberFormat="1" applyFont="1" applyFill="1" applyBorder="1" applyAlignment="1" applyProtection="1">
      <alignment horizontal="center" vertical="center" wrapText="1"/>
      <protection locked="0"/>
    </xf>
    <xf numFmtId="164" fontId="17" fillId="0" borderId="69" xfId="0" applyNumberFormat="1" applyFont="1" applyBorder="1" applyAlignment="1" applyProtection="1">
      <alignment horizontal="center" vertical="center" wrapText="1"/>
      <protection locked="0"/>
    </xf>
    <xf numFmtId="164" fontId="41" fillId="2" borderId="69" xfId="0" applyNumberFormat="1" applyFont="1" applyFill="1" applyBorder="1" applyAlignment="1" applyProtection="1">
      <alignment horizontal="center" vertical="center" wrapText="1"/>
      <protection locked="0"/>
    </xf>
    <xf numFmtId="164" fontId="17" fillId="0" borderId="67" xfId="0" applyNumberFormat="1" applyFont="1" applyBorder="1" applyAlignment="1" applyProtection="1">
      <alignment horizontal="center" vertical="center" wrapText="1"/>
      <protection locked="0"/>
    </xf>
    <xf numFmtId="164" fontId="17" fillId="0" borderId="78" xfId="0" applyNumberFormat="1" applyFont="1" applyBorder="1" applyAlignment="1" applyProtection="1">
      <alignment horizontal="center" vertical="center" wrapText="1"/>
      <protection locked="0"/>
    </xf>
    <xf numFmtId="164" fontId="17" fillId="0" borderId="66" xfId="0" applyNumberFormat="1" applyFont="1" applyBorder="1" applyAlignment="1" applyProtection="1">
      <alignment horizontal="center" vertical="center" wrapText="1"/>
      <protection locked="0"/>
    </xf>
    <xf numFmtId="0" fontId="17" fillId="0" borderId="19"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65" xfId="0" applyFont="1" applyBorder="1" applyAlignment="1" applyProtection="1">
      <alignment horizontal="center" vertical="center"/>
      <protection locked="0"/>
    </xf>
    <xf numFmtId="0" fontId="44" fillId="9" borderId="49" xfId="0" applyFont="1" applyFill="1" applyBorder="1" applyAlignment="1" applyProtection="1">
      <alignment horizontal="center" vertical="center"/>
      <protection locked="0"/>
    </xf>
    <xf numFmtId="0" fontId="44" fillId="9" borderId="17" xfId="0" applyFont="1" applyFill="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44" fillId="9" borderId="12" xfId="0" applyFont="1" applyFill="1" applyBorder="1" applyAlignment="1" applyProtection="1">
      <alignment horizontal="center" vertical="center"/>
      <protection locked="0"/>
    </xf>
    <xf numFmtId="0" fontId="44" fillId="9" borderId="41" xfId="0" applyFont="1" applyFill="1" applyBorder="1" applyAlignment="1" applyProtection="1">
      <alignment horizontal="center" vertical="center"/>
      <protection locked="0"/>
    </xf>
    <xf numFmtId="0" fontId="44" fillId="9" borderId="65" xfId="0" applyFont="1" applyFill="1" applyBorder="1" applyAlignment="1" applyProtection="1">
      <alignment horizontal="center" vertical="center"/>
      <protection locked="0"/>
    </xf>
    <xf numFmtId="0" fontId="44" fillId="9" borderId="69" xfId="0" applyFont="1" applyFill="1" applyBorder="1" applyAlignment="1" applyProtection="1">
      <alignment horizontal="center" vertical="center"/>
      <protection locked="0"/>
    </xf>
    <xf numFmtId="164" fontId="17" fillId="0" borderId="70" xfId="0" applyNumberFormat="1" applyFont="1" applyFill="1" applyBorder="1" applyAlignment="1" applyProtection="1">
      <alignment horizontal="center" vertical="center" wrapText="1"/>
      <protection locked="0"/>
    </xf>
    <xf numFmtId="0" fontId="44" fillId="0" borderId="92" xfId="0" applyFont="1" applyBorder="1" applyAlignment="1" applyProtection="1">
      <alignment horizontal="center" vertical="center"/>
      <protection locked="0"/>
    </xf>
    <xf numFmtId="164" fontId="17" fillId="0" borderId="121" xfId="0" applyNumberFormat="1" applyFont="1" applyFill="1" applyBorder="1" applyAlignment="1" applyProtection="1">
      <alignment horizontal="center" vertical="center" wrapText="1"/>
      <protection locked="0"/>
    </xf>
    <xf numFmtId="0" fontId="48" fillId="0" borderId="37" xfId="0" applyFont="1" applyBorder="1" applyAlignment="1" applyProtection="1">
      <alignment horizontal="center"/>
      <protection locked="0"/>
    </xf>
    <xf numFmtId="0" fontId="48" fillId="0" borderId="18" xfId="0" applyFont="1" applyBorder="1" applyAlignment="1" applyProtection="1">
      <alignment horizontal="center"/>
      <protection locked="0"/>
    </xf>
    <xf numFmtId="0" fontId="48" fillId="0" borderId="22" xfId="0" applyFont="1" applyBorder="1" applyAlignment="1" applyProtection="1">
      <alignment horizontal="center"/>
      <protection locked="0"/>
    </xf>
    <xf numFmtId="0" fontId="44" fillId="9" borderId="19" xfId="0" applyFont="1" applyFill="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44" fillId="0" borderId="61" xfId="0" applyFont="1" applyFill="1" applyBorder="1" applyAlignment="1" applyProtection="1">
      <alignment horizontal="center" vertical="center"/>
      <protection locked="0"/>
    </xf>
    <xf numFmtId="0" fontId="44" fillId="0" borderId="98" xfId="0" applyFont="1" applyFill="1" applyBorder="1" applyAlignment="1" applyProtection="1">
      <alignment horizontal="center" vertical="center"/>
      <protection locked="0"/>
    </xf>
    <xf numFmtId="0" fontId="46" fillId="0" borderId="38" xfId="0" applyFont="1" applyFill="1" applyBorder="1" applyAlignment="1" applyProtection="1">
      <alignment horizontal="center" vertical="center"/>
      <protection locked="0"/>
    </xf>
    <xf numFmtId="0" fontId="46" fillId="0" borderId="15" xfId="0" applyFont="1" applyFill="1" applyBorder="1" applyAlignment="1" applyProtection="1">
      <alignment horizontal="center" vertical="center"/>
      <protection locked="0"/>
    </xf>
    <xf numFmtId="0" fontId="46" fillId="0" borderId="39" xfId="0" applyFont="1" applyFill="1" applyBorder="1" applyAlignment="1" applyProtection="1">
      <alignment horizontal="center" vertical="center"/>
      <protection locked="0"/>
    </xf>
    <xf numFmtId="0" fontId="47" fillId="0" borderId="147" xfId="0" applyFont="1" applyFill="1" applyBorder="1" applyAlignment="1" applyProtection="1">
      <alignment horizontal="center" vertical="center"/>
      <protection locked="0"/>
    </xf>
    <xf numFmtId="0" fontId="47" fillId="0" borderId="54" xfId="0" applyFont="1" applyFill="1" applyBorder="1" applyAlignment="1" applyProtection="1">
      <alignment horizontal="center" vertical="center"/>
      <protection locked="0"/>
    </xf>
    <xf numFmtId="0" fontId="47" fillId="0" borderId="121" xfId="0" applyFont="1" applyFill="1" applyBorder="1" applyAlignment="1" applyProtection="1">
      <alignment horizontal="center" vertical="center"/>
      <protection locked="0"/>
    </xf>
    <xf numFmtId="164" fontId="17" fillId="0" borderId="164" xfId="0" applyNumberFormat="1" applyFont="1" applyFill="1" applyBorder="1" applyAlignment="1" applyProtection="1">
      <alignment horizontal="center" vertical="center" wrapText="1"/>
      <protection locked="0"/>
    </xf>
    <xf numFmtId="0" fontId="44" fillId="0" borderId="35" xfId="0" applyFont="1" applyFill="1" applyBorder="1" applyAlignment="1" applyProtection="1">
      <alignment horizontal="center" vertical="center"/>
      <protection locked="0"/>
    </xf>
    <xf numFmtId="0" fontId="44" fillId="0" borderId="23" xfId="0" applyFont="1" applyFill="1" applyBorder="1" applyAlignment="1" applyProtection="1">
      <alignment horizontal="center" vertical="center"/>
      <protection locked="0"/>
    </xf>
    <xf numFmtId="0" fontId="48" fillId="0" borderId="20" xfId="0" applyFont="1" applyBorder="1" applyAlignment="1" applyProtection="1">
      <alignment horizontal="center"/>
      <protection locked="0"/>
    </xf>
    <xf numFmtId="0" fontId="48" fillId="0" borderId="35" xfId="0" applyFont="1" applyBorder="1" applyAlignment="1" applyProtection="1">
      <alignment horizontal="center"/>
      <protection locked="0"/>
    </xf>
    <xf numFmtId="0" fontId="48" fillId="0" borderId="23" xfId="0" applyFont="1" applyBorder="1" applyAlignment="1" applyProtection="1">
      <alignment horizontal="center"/>
      <protection locked="0"/>
    </xf>
    <xf numFmtId="0" fontId="44" fillId="0" borderId="20" xfId="0" applyFont="1" applyBorder="1" applyAlignment="1" applyProtection="1">
      <alignment horizontal="center"/>
      <protection locked="0"/>
    </xf>
    <xf numFmtId="0" fontId="44" fillId="0" borderId="35" xfId="0" applyFont="1" applyBorder="1" applyAlignment="1" applyProtection="1">
      <alignment horizontal="center"/>
      <protection locked="0"/>
    </xf>
    <xf numFmtId="0" fontId="44" fillId="0" borderId="23" xfId="0" applyFont="1" applyBorder="1" applyAlignment="1" applyProtection="1">
      <alignment horizontal="center"/>
      <protection locked="0"/>
    </xf>
    <xf numFmtId="164" fontId="17" fillId="0" borderId="110" xfId="0" applyNumberFormat="1" applyFont="1" applyFill="1" applyBorder="1" applyAlignment="1" applyProtection="1">
      <alignment horizontal="center" vertical="center" wrapText="1"/>
      <protection locked="0"/>
    </xf>
    <xf numFmtId="0" fontId="49" fillId="0" borderId="41" xfId="0" applyFont="1" applyBorder="1" applyAlignment="1" applyProtection="1">
      <alignment horizontal="center" vertical="center"/>
      <protection locked="0"/>
    </xf>
    <xf numFmtId="0" fontId="49" fillId="0" borderId="65" xfId="0" applyFont="1" applyBorder="1" applyAlignment="1" applyProtection="1">
      <alignment horizontal="center" vertical="center"/>
      <protection locked="0"/>
    </xf>
    <xf numFmtId="0" fontId="49" fillId="0" borderId="69" xfId="0" applyFont="1" applyBorder="1" applyAlignment="1" applyProtection="1">
      <alignment horizontal="center" vertical="center"/>
      <protection locked="0"/>
    </xf>
    <xf numFmtId="0" fontId="44" fillId="2" borderId="107" xfId="0" applyFont="1" applyFill="1" applyBorder="1" applyAlignment="1" applyProtection="1">
      <alignment horizontal="center" vertical="center"/>
      <protection locked="0"/>
    </xf>
    <xf numFmtId="0" fontId="44" fillId="2" borderId="15" xfId="0" applyFont="1" applyFill="1" applyBorder="1" applyAlignment="1" applyProtection="1">
      <alignment horizontal="center" vertical="center"/>
      <protection locked="0"/>
    </xf>
    <xf numFmtId="0" fontId="44" fillId="2" borderId="39" xfId="0" applyFont="1" applyFill="1" applyBorder="1" applyAlignment="1" applyProtection="1">
      <alignment horizontal="center" vertical="center"/>
      <protection locked="0"/>
    </xf>
    <xf numFmtId="0" fontId="44" fillId="0" borderId="48" xfId="0" applyFont="1" applyFill="1" applyBorder="1" applyAlignment="1" applyProtection="1">
      <alignment horizontal="center" vertical="center"/>
      <protection locked="0"/>
    </xf>
    <xf numFmtId="164" fontId="17" fillId="0" borderId="147" xfId="0" applyNumberFormat="1" applyFont="1" applyFill="1" applyBorder="1" applyAlignment="1" applyProtection="1">
      <alignment horizontal="center" vertical="center" wrapText="1"/>
      <protection locked="0"/>
    </xf>
    <xf numFmtId="164" fontId="17" fillId="0" borderId="165" xfId="0" applyNumberFormat="1" applyFont="1" applyFill="1" applyBorder="1" applyAlignment="1" applyProtection="1">
      <alignment horizontal="center" vertical="center" wrapText="1"/>
      <protection locked="0"/>
    </xf>
    <xf numFmtId="0" fontId="44" fillId="0" borderId="37" xfId="0" applyFont="1" applyBorder="1" applyAlignment="1" applyProtection="1">
      <alignment horizontal="center"/>
      <protection locked="0"/>
    </xf>
    <xf numFmtId="0" fontId="44" fillId="0" borderId="18" xfId="0" applyFont="1" applyBorder="1" applyAlignment="1" applyProtection="1">
      <alignment horizontal="center"/>
      <protection locked="0"/>
    </xf>
    <xf numFmtId="0" fontId="44" fillId="0" borderId="22" xfId="0" applyFont="1" applyBorder="1" applyAlignment="1" applyProtection="1">
      <alignment horizontal="center"/>
      <protection locked="0"/>
    </xf>
    <xf numFmtId="0" fontId="44" fillId="2" borderId="92" xfId="0" applyFont="1" applyFill="1" applyBorder="1" applyAlignment="1" applyProtection="1">
      <alignment horizontal="center" vertical="center"/>
      <protection locked="0"/>
    </xf>
    <xf numFmtId="164" fontId="17" fillId="0" borderId="92" xfId="0" applyNumberFormat="1" applyFont="1" applyBorder="1" applyAlignment="1" applyProtection="1">
      <alignment horizontal="center" vertical="center" wrapText="1"/>
      <protection locked="0"/>
    </xf>
    <xf numFmtId="0" fontId="44" fillId="0" borderId="43" xfId="0" applyFont="1" applyFill="1" applyBorder="1" applyAlignment="1" applyProtection="1">
      <alignment horizontal="center" vertical="center"/>
      <protection locked="0"/>
    </xf>
    <xf numFmtId="0" fontId="44" fillId="0" borderId="62" xfId="0" applyFont="1" applyFill="1" applyBorder="1" applyAlignment="1" applyProtection="1">
      <alignment horizontal="center" vertical="center"/>
      <protection locked="0"/>
    </xf>
    <xf numFmtId="0" fontId="47" fillId="0" borderId="76" xfId="0" applyFont="1" applyFill="1" applyBorder="1" applyAlignment="1" applyProtection="1">
      <alignment horizontal="center" vertical="center"/>
      <protection locked="0"/>
    </xf>
    <xf numFmtId="0" fontId="44" fillId="0" borderId="68" xfId="0" applyFont="1" applyFill="1" applyBorder="1" applyAlignment="1" applyProtection="1">
      <alignment horizontal="center" vertical="center"/>
      <protection locked="0"/>
    </xf>
    <xf numFmtId="0" fontId="44" fillId="0" borderId="147" xfId="0" applyFont="1" applyFill="1" applyBorder="1" applyAlignment="1" applyProtection="1">
      <alignment horizontal="center" vertical="center"/>
      <protection locked="0"/>
    </xf>
    <xf numFmtId="0" fontId="44" fillId="0" borderId="54" xfId="0" applyFont="1" applyFill="1" applyBorder="1" applyAlignment="1" applyProtection="1">
      <alignment horizontal="center" vertical="center"/>
      <protection locked="0"/>
    </xf>
    <xf numFmtId="0" fontId="44" fillId="0" borderId="121" xfId="0" applyFont="1" applyFill="1" applyBorder="1" applyAlignment="1" applyProtection="1">
      <alignment horizontal="center" vertical="center"/>
      <protection locked="0"/>
    </xf>
    <xf numFmtId="0" fontId="44" fillId="0" borderId="38" xfId="0" applyFont="1" applyBorder="1" applyAlignment="1" applyProtection="1">
      <alignment horizontal="center"/>
      <protection locked="0"/>
    </xf>
    <xf numFmtId="0" fontId="44" fillId="0" borderId="15" xfId="0" applyFont="1" applyBorder="1" applyAlignment="1" applyProtection="1">
      <alignment horizontal="center"/>
      <protection locked="0"/>
    </xf>
    <xf numFmtId="0" fontId="44" fillId="0" borderId="39" xfId="0" applyFont="1" applyBorder="1" applyAlignment="1" applyProtection="1">
      <alignment horizontal="center"/>
      <protection locked="0"/>
    </xf>
    <xf numFmtId="0" fontId="44" fillId="0" borderId="65" xfId="0" applyFont="1" applyBorder="1" applyAlignment="1" applyProtection="1">
      <alignment horizontal="center"/>
      <protection locked="0"/>
    </xf>
    <xf numFmtId="0" fontId="44" fillId="0" borderId="69" xfId="0" applyFont="1" applyBorder="1" applyAlignment="1" applyProtection="1">
      <alignment horizontal="center"/>
      <protection locked="0"/>
    </xf>
    <xf numFmtId="0" fontId="44" fillId="0" borderId="70" xfId="0" applyFont="1" applyFill="1" applyBorder="1" applyAlignment="1" applyProtection="1">
      <alignment horizontal="center" vertical="center"/>
      <protection locked="0"/>
    </xf>
    <xf numFmtId="0" fontId="0" fillId="0" borderId="0" xfId="0" applyProtection="1">
      <protection locked="0"/>
    </xf>
    <xf numFmtId="164" fontId="17" fillId="0" borderId="13" xfId="0" applyNumberFormat="1" applyFont="1" applyFill="1" applyBorder="1" applyAlignment="1" applyProtection="1">
      <alignment horizontal="center" vertical="center" wrapText="1"/>
      <protection locked="0"/>
    </xf>
    <xf numFmtId="164" fontId="17" fillId="0" borderId="49" xfId="0" applyNumberFormat="1" applyFont="1" applyFill="1" applyBorder="1" applyAlignment="1" applyProtection="1">
      <alignment horizontal="center" vertical="center" wrapText="1"/>
      <protection locked="0"/>
    </xf>
    <xf numFmtId="164" fontId="17" fillId="0" borderId="106" xfId="0" applyNumberFormat="1" applyFont="1" applyFill="1" applyBorder="1" applyAlignment="1" applyProtection="1">
      <alignment horizontal="center" vertical="center" wrapText="1"/>
      <protection locked="0"/>
    </xf>
    <xf numFmtId="164" fontId="25" fillId="5" borderId="27" xfId="0" applyNumberFormat="1" applyFont="1" applyFill="1" applyBorder="1" applyAlignment="1">
      <alignment horizontal="center" vertical="center"/>
    </xf>
    <xf numFmtId="164" fontId="17" fillId="0" borderId="61" xfId="0" applyNumberFormat="1" applyFont="1" applyFill="1" applyBorder="1" applyAlignment="1" applyProtection="1">
      <alignment horizontal="center" vertical="center" wrapText="1"/>
      <protection locked="0"/>
    </xf>
    <xf numFmtId="164" fontId="17" fillId="0" borderId="115" xfId="0" applyNumberFormat="1" applyFont="1" applyFill="1" applyBorder="1" applyAlignment="1" applyProtection="1">
      <alignment horizontal="center" vertical="center" wrapText="1"/>
      <protection locked="0"/>
    </xf>
    <xf numFmtId="164" fontId="17" fillId="0" borderId="111" xfId="0" applyNumberFormat="1" applyFont="1" applyFill="1" applyBorder="1" applyAlignment="1" applyProtection="1">
      <alignment horizontal="center" vertical="center" wrapText="1"/>
      <protection locked="0"/>
    </xf>
    <xf numFmtId="164" fontId="41" fillId="0" borderId="114" xfId="0" applyNumberFormat="1" applyFont="1" applyFill="1" applyBorder="1" applyAlignment="1" applyProtection="1">
      <alignment horizontal="center" vertical="center" wrapText="1"/>
      <protection locked="0"/>
    </xf>
    <xf numFmtId="164" fontId="41" fillId="0" borderId="61" xfId="0" applyNumberFormat="1" applyFont="1" applyFill="1" applyBorder="1" applyAlignment="1" applyProtection="1">
      <alignment horizontal="center" vertical="center" wrapText="1"/>
      <protection locked="0"/>
    </xf>
    <xf numFmtId="164" fontId="41" fillId="0" borderId="84" xfId="0" applyNumberFormat="1" applyFont="1" applyFill="1" applyBorder="1" applyAlignment="1" applyProtection="1">
      <alignment horizontal="center" vertical="center" wrapText="1"/>
      <protection locked="0"/>
    </xf>
    <xf numFmtId="164" fontId="17" fillId="0" borderId="84" xfId="0" applyNumberFormat="1" applyFont="1" applyFill="1" applyBorder="1" applyAlignment="1" applyProtection="1">
      <alignment horizontal="center" vertical="center" wrapText="1"/>
      <protection locked="0"/>
    </xf>
    <xf numFmtId="164" fontId="17" fillId="0" borderId="114" xfId="0" applyNumberFormat="1" applyFont="1" applyFill="1" applyBorder="1" applyAlignment="1" applyProtection="1">
      <alignment horizontal="center" vertical="center" wrapText="1"/>
      <protection locked="0"/>
    </xf>
    <xf numFmtId="164" fontId="17" fillId="2" borderId="13" xfId="0" applyNumberFormat="1" applyFont="1" applyFill="1" applyBorder="1" applyAlignment="1" applyProtection="1">
      <alignment horizontal="center" vertical="center" wrapText="1"/>
      <protection locked="0"/>
    </xf>
    <xf numFmtId="164" fontId="17" fillId="2" borderId="92" xfId="0" applyNumberFormat="1" applyFont="1" applyFill="1" applyBorder="1" applyAlignment="1" applyProtection="1">
      <alignment horizontal="center" vertical="center" wrapText="1"/>
      <protection locked="0"/>
    </xf>
    <xf numFmtId="164" fontId="17" fillId="0" borderId="49" xfId="0" applyNumberFormat="1" applyFont="1" applyBorder="1" applyAlignment="1" applyProtection="1">
      <alignment horizontal="center" vertical="center" wrapText="1"/>
      <protection locked="0"/>
    </xf>
    <xf numFmtId="164" fontId="17" fillId="0" borderId="61" xfId="0" applyNumberFormat="1" applyFont="1" applyBorder="1" applyAlignment="1" applyProtection="1">
      <alignment horizontal="center" vertical="center" wrapText="1"/>
      <protection locked="0"/>
    </xf>
    <xf numFmtId="164" fontId="17" fillId="0" borderId="147" xfId="0" applyNumberFormat="1" applyFont="1" applyBorder="1" applyAlignment="1" applyProtection="1">
      <alignment horizontal="center" vertical="center" wrapText="1"/>
      <protection locked="0"/>
    </xf>
    <xf numFmtId="164" fontId="17" fillId="0" borderId="115" xfId="0" applyNumberFormat="1" applyFont="1" applyBorder="1" applyAlignment="1" applyProtection="1">
      <alignment horizontal="center" vertical="center" wrapText="1"/>
      <protection locked="0"/>
    </xf>
    <xf numFmtId="164" fontId="17" fillId="0" borderId="106" xfId="0" applyNumberFormat="1" applyFont="1" applyBorder="1" applyAlignment="1" applyProtection="1">
      <alignment horizontal="center" vertical="center" wrapText="1"/>
      <protection locked="0"/>
    </xf>
    <xf numFmtId="164" fontId="17" fillId="0" borderId="84" xfId="0" applyNumberFormat="1" applyFont="1" applyBorder="1" applyAlignment="1" applyProtection="1">
      <alignment horizontal="center" vertical="center" wrapText="1"/>
      <protection locked="0"/>
    </xf>
    <xf numFmtId="164" fontId="17" fillId="0" borderId="114" xfId="0" applyNumberFormat="1" applyFont="1" applyBorder="1" applyAlignment="1" applyProtection="1">
      <alignment horizontal="center" vertical="center" wrapText="1"/>
      <protection locked="0"/>
    </xf>
    <xf numFmtId="164" fontId="17" fillId="0" borderId="98" xfId="0" applyNumberFormat="1" applyFont="1" applyBorder="1" applyAlignment="1" applyProtection="1">
      <alignment horizontal="center" vertical="center" wrapText="1"/>
      <protection locked="0"/>
    </xf>
    <xf numFmtId="164" fontId="17" fillId="0" borderId="101" xfId="0" applyNumberFormat="1" applyFont="1" applyBorder="1" applyAlignment="1" applyProtection="1">
      <alignment horizontal="center" vertical="center" wrapText="1"/>
      <protection locked="0"/>
    </xf>
    <xf numFmtId="164" fontId="17" fillId="0" borderId="96" xfId="0" applyNumberFormat="1" applyFont="1" applyBorder="1" applyAlignment="1" applyProtection="1">
      <alignment horizontal="center" vertical="center" wrapText="1"/>
      <protection locked="0"/>
    </xf>
    <xf numFmtId="164" fontId="17" fillId="0" borderId="111" xfId="0" applyNumberFormat="1" applyFont="1" applyBorder="1" applyAlignment="1" applyProtection="1">
      <alignment horizontal="center" vertical="center" wrapText="1"/>
      <protection locked="0"/>
    </xf>
    <xf numFmtId="0" fontId="9" fillId="0" borderId="29" xfId="0" applyFont="1" applyBorder="1" applyAlignment="1" applyProtection="1">
      <alignment horizontal="center" vertical="center" textRotation="90"/>
    </xf>
    <xf numFmtId="0" fontId="28" fillId="0" borderId="29" xfId="0" applyFont="1" applyBorder="1" applyAlignment="1" applyProtection="1">
      <alignment horizontal="center" vertical="center" textRotation="90"/>
    </xf>
    <xf numFmtId="0" fontId="9" fillId="0" borderId="4" xfId="0" applyFont="1" applyBorder="1" applyAlignment="1" applyProtection="1">
      <alignment horizontal="center" vertical="center" textRotation="90"/>
    </xf>
    <xf numFmtId="0" fontId="2" fillId="7" borderId="44" xfId="0" applyFont="1" applyFill="1" applyBorder="1" applyAlignment="1">
      <alignment horizontal="center" vertical="center"/>
    </xf>
    <xf numFmtId="0" fontId="2" fillId="7" borderId="2" xfId="0" applyFont="1" applyFill="1" applyBorder="1" applyAlignment="1">
      <alignment horizontal="center" vertical="center"/>
    </xf>
    <xf numFmtId="164" fontId="15" fillId="5" borderId="70" xfId="0" applyNumberFormat="1" applyFont="1" applyFill="1" applyBorder="1" applyAlignment="1">
      <alignment horizontal="center" vertical="center"/>
    </xf>
    <xf numFmtId="0" fontId="15" fillId="0" borderId="41" xfId="0" applyFont="1" applyFill="1" applyBorder="1" applyAlignment="1" applyProtection="1">
      <alignment horizontal="center" vertical="center"/>
      <protection locked="0"/>
    </xf>
    <xf numFmtId="0" fontId="24" fillId="0" borderId="70" xfId="0" applyFont="1" applyFill="1" applyBorder="1" applyAlignment="1">
      <alignment horizontal="left" vertical="center"/>
    </xf>
    <xf numFmtId="0" fontId="53" fillId="0" borderId="100" xfId="0" applyFont="1" applyBorder="1" applyAlignment="1" applyProtection="1">
      <alignment horizontal="center" vertical="center" wrapText="1"/>
      <protection locked="0"/>
    </xf>
    <xf numFmtId="0" fontId="49" fillId="0" borderId="101" xfId="0" applyFont="1" applyBorder="1" applyAlignment="1" applyProtection="1">
      <alignment horizontal="center" vertical="center"/>
      <protection locked="0"/>
    </xf>
    <xf numFmtId="0" fontId="49" fillId="0" borderId="80" xfId="0" applyFont="1" applyBorder="1" applyAlignment="1" applyProtection="1">
      <alignment horizontal="center" vertical="center"/>
      <protection locked="0"/>
    </xf>
    <xf numFmtId="0" fontId="49" fillId="0" borderId="100" xfId="0" applyFont="1" applyBorder="1" applyAlignment="1" applyProtection="1">
      <alignment horizontal="center" vertical="center"/>
      <protection locked="0"/>
    </xf>
    <xf numFmtId="0" fontId="53" fillId="0" borderId="22"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49" fillId="0" borderId="37" xfId="0" applyFont="1" applyBorder="1" applyAlignment="1" applyProtection="1">
      <alignment horizontal="center" vertical="center"/>
      <protection locked="0"/>
    </xf>
    <xf numFmtId="164" fontId="53" fillId="0" borderId="100" xfId="0" applyNumberFormat="1" applyFont="1" applyBorder="1" applyAlignment="1" applyProtection="1">
      <alignment horizontal="center" vertical="center" wrapText="1"/>
      <protection locked="0"/>
    </xf>
    <xf numFmtId="164" fontId="53" fillId="0" borderId="101" xfId="0" applyNumberFormat="1" applyFont="1" applyBorder="1" applyAlignment="1" applyProtection="1">
      <alignment horizontal="center" vertical="center" wrapText="1"/>
      <protection locked="0"/>
    </xf>
    <xf numFmtId="164" fontId="53" fillId="0" borderId="80" xfId="0" applyNumberFormat="1" applyFont="1" applyBorder="1" applyAlignment="1" applyProtection="1">
      <alignment horizontal="center" vertical="center" wrapText="1"/>
      <protection locked="0"/>
    </xf>
    <xf numFmtId="164" fontId="53" fillId="0" borderId="69" xfId="0" applyNumberFormat="1" applyFont="1" applyBorder="1" applyAlignment="1" applyProtection="1">
      <alignment horizontal="center" vertical="center" wrapText="1"/>
      <protection locked="0"/>
    </xf>
    <xf numFmtId="164" fontId="53" fillId="0" borderId="92" xfId="0" applyNumberFormat="1" applyFont="1" applyBorder="1" applyAlignment="1" applyProtection="1">
      <alignment horizontal="center" vertical="center" wrapText="1"/>
      <protection locked="0"/>
    </xf>
    <xf numFmtId="164" fontId="53" fillId="0" borderId="65" xfId="0" applyNumberFormat="1" applyFont="1" applyBorder="1" applyAlignment="1" applyProtection="1">
      <alignment horizontal="center" vertical="center" wrapText="1"/>
      <protection locked="0"/>
    </xf>
    <xf numFmtId="0" fontId="53" fillId="0" borderId="69" xfId="0" applyFont="1" applyBorder="1" applyAlignment="1" applyProtection="1">
      <alignment horizontal="center" vertical="center" wrapText="1"/>
      <protection locked="0"/>
    </xf>
    <xf numFmtId="0" fontId="49" fillId="0" borderId="92" xfId="0" applyFont="1" applyBorder="1" applyAlignment="1" applyProtection="1">
      <alignment horizontal="center" vertical="center"/>
      <protection locked="0"/>
    </xf>
    <xf numFmtId="164" fontId="53" fillId="0" borderId="73" xfId="0" applyNumberFormat="1" applyFont="1" applyBorder="1" applyAlignment="1" applyProtection="1">
      <alignment horizontal="center" vertical="center" wrapText="1"/>
      <protection locked="0"/>
    </xf>
    <xf numFmtId="164" fontId="53" fillId="0" borderId="98" xfId="0" applyNumberFormat="1" applyFont="1" applyBorder="1" applyAlignment="1" applyProtection="1">
      <alignment horizontal="center" vertical="center" wrapText="1"/>
      <protection locked="0"/>
    </xf>
    <xf numFmtId="164" fontId="53" fillId="0" borderId="82" xfId="0" applyNumberFormat="1" applyFont="1" applyBorder="1" applyAlignment="1" applyProtection="1">
      <alignment horizontal="center" vertical="center" wrapText="1"/>
      <protection locked="0"/>
    </xf>
    <xf numFmtId="0" fontId="53" fillId="0" borderId="108" xfId="0" applyFont="1" applyBorder="1" applyAlignment="1" applyProtection="1">
      <alignment horizontal="center" vertical="center" wrapText="1"/>
      <protection locked="0"/>
    </xf>
    <xf numFmtId="0" fontId="49" fillId="0" borderId="79" xfId="0" applyFont="1" applyBorder="1" applyAlignment="1" applyProtection="1">
      <alignment horizontal="center" vertical="center"/>
      <protection locked="0"/>
    </xf>
    <xf numFmtId="0" fontId="53" fillId="0" borderId="76" xfId="0" applyFont="1" applyBorder="1" applyAlignment="1" applyProtection="1">
      <alignment horizontal="center" vertical="center" wrapText="1"/>
      <protection locked="0"/>
    </xf>
    <xf numFmtId="0" fontId="49" fillId="0" borderId="20" xfId="0" applyFont="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49" fillId="0" borderId="23" xfId="0" applyFont="1" applyBorder="1" applyAlignment="1" applyProtection="1">
      <alignment horizontal="center" vertical="center"/>
      <protection locked="0"/>
    </xf>
    <xf numFmtId="0" fontId="53" fillId="0" borderId="73" xfId="0" applyFont="1" applyBorder="1" applyAlignment="1" applyProtection="1">
      <alignment horizontal="center" vertical="center" wrapText="1"/>
      <protection locked="0"/>
    </xf>
    <xf numFmtId="0" fontId="49" fillId="0" borderId="98" xfId="0" applyFont="1" applyBorder="1" applyAlignment="1" applyProtection="1">
      <alignment horizontal="center" vertical="center"/>
      <protection locked="0"/>
    </xf>
    <xf numFmtId="0" fontId="49" fillId="0" borderId="82" xfId="0" applyFont="1" applyBorder="1" applyAlignment="1" applyProtection="1">
      <alignment horizontal="center" vertical="center"/>
      <protection locked="0"/>
    </xf>
    <xf numFmtId="0" fontId="49" fillId="0" borderId="73" xfId="0" applyFont="1" applyBorder="1" applyAlignment="1" applyProtection="1">
      <alignment horizontal="center" vertical="center"/>
      <protection locked="0"/>
    </xf>
    <xf numFmtId="0" fontId="50" fillId="0" borderId="100" xfId="0" applyFont="1" applyBorder="1" applyAlignment="1" applyProtection="1">
      <alignment horizontal="center" vertical="center" wrapText="1"/>
      <protection locked="0"/>
    </xf>
    <xf numFmtId="0" fontId="50" fillId="0" borderId="69" xfId="0" applyFont="1" applyBorder="1" applyAlignment="1" applyProtection="1">
      <alignment horizontal="center" vertical="center" wrapText="1"/>
      <protection locked="0"/>
    </xf>
    <xf numFmtId="164" fontId="54" fillId="0" borderId="100" xfId="0" applyNumberFormat="1" applyFont="1" applyFill="1" applyBorder="1" applyAlignment="1" applyProtection="1">
      <alignment horizontal="center" vertical="center" wrapText="1"/>
      <protection locked="0"/>
    </xf>
    <xf numFmtId="164" fontId="54" fillId="0" borderId="101" xfId="0" applyNumberFormat="1" applyFont="1" applyFill="1" applyBorder="1" applyAlignment="1" applyProtection="1">
      <alignment horizontal="center" vertical="center" wrapText="1"/>
      <protection locked="0"/>
    </xf>
    <xf numFmtId="164" fontId="54" fillId="0" borderId="80" xfId="0" applyNumberFormat="1" applyFont="1" applyFill="1" applyBorder="1" applyAlignment="1" applyProtection="1">
      <alignment horizontal="center" vertical="center" wrapText="1"/>
      <protection locked="0"/>
    </xf>
    <xf numFmtId="164" fontId="54" fillId="0" borderId="66" xfId="0" applyNumberFormat="1" applyFont="1" applyFill="1" applyBorder="1" applyAlignment="1" applyProtection="1">
      <alignment horizontal="center" vertical="center" wrapText="1"/>
      <protection locked="0"/>
    </xf>
    <xf numFmtId="0" fontId="55" fillId="0" borderId="65" xfId="0" applyFont="1" applyFill="1" applyBorder="1" applyAlignment="1" applyProtection="1">
      <alignment horizontal="center" vertical="center"/>
      <protection locked="0"/>
    </xf>
    <xf numFmtId="164" fontId="54" fillId="0" borderId="15" xfId="0" applyNumberFormat="1" applyFont="1" applyFill="1" applyBorder="1" applyAlignment="1" applyProtection="1">
      <alignment horizontal="center" vertical="center" wrapText="1"/>
      <protection locked="0"/>
    </xf>
    <xf numFmtId="0" fontId="55" fillId="0" borderId="69" xfId="0" applyFont="1" applyFill="1" applyBorder="1" applyAlignment="1" applyProtection="1">
      <alignment horizontal="center" vertical="center"/>
      <protection locked="0"/>
    </xf>
    <xf numFmtId="164" fontId="54" fillId="0" borderId="67" xfId="0" applyNumberFormat="1" applyFont="1" applyFill="1" applyBorder="1" applyAlignment="1" applyProtection="1">
      <alignment horizontal="center" vertical="center" wrapText="1"/>
      <protection locked="0"/>
    </xf>
    <xf numFmtId="164" fontId="54" fillId="0" borderId="96" xfId="0" applyNumberFormat="1" applyFont="1" applyFill="1" applyBorder="1" applyAlignment="1" applyProtection="1">
      <alignment horizontal="center" vertical="center" wrapText="1"/>
      <protection locked="0"/>
    </xf>
    <xf numFmtId="164" fontId="54" fillId="0" borderId="164" xfId="0" applyNumberFormat="1" applyFont="1" applyFill="1" applyBorder="1" applyAlignment="1" applyProtection="1">
      <alignment horizontal="center" vertical="center" wrapText="1"/>
      <protection locked="0"/>
    </xf>
    <xf numFmtId="0" fontId="54" fillId="0" borderId="22" xfId="0" applyFont="1" applyFill="1" applyBorder="1" applyAlignment="1" applyProtection="1">
      <alignment horizontal="center" vertical="center" wrapText="1"/>
      <protection locked="0"/>
    </xf>
    <xf numFmtId="164" fontId="54" fillId="0" borderId="92" xfId="0" applyNumberFormat="1" applyFont="1" applyFill="1" applyBorder="1" applyAlignment="1" applyProtection="1">
      <alignment horizontal="center" vertical="center" wrapText="1"/>
      <protection locked="0"/>
    </xf>
    <xf numFmtId="0" fontId="54" fillId="0" borderId="67" xfId="0" applyFont="1" applyFill="1" applyBorder="1" applyAlignment="1" applyProtection="1">
      <alignment horizontal="center" vertical="center" wrapText="1"/>
      <protection locked="0"/>
    </xf>
    <xf numFmtId="164" fontId="56" fillId="5" borderId="122" xfId="0" applyNumberFormat="1" applyFont="1" applyFill="1" applyBorder="1" applyAlignment="1">
      <alignment horizontal="center" vertical="center"/>
    </xf>
    <xf numFmtId="164" fontId="56" fillId="5" borderId="152" xfId="0" applyNumberFormat="1" applyFont="1" applyFill="1" applyBorder="1" applyAlignment="1">
      <alignment horizontal="center" vertical="center"/>
    </xf>
    <xf numFmtId="164" fontId="56" fillId="0" borderId="162" xfId="0" applyNumberFormat="1" applyFont="1" applyFill="1" applyBorder="1" applyAlignment="1">
      <alignment horizontal="center"/>
    </xf>
    <xf numFmtId="164" fontId="56" fillId="5" borderId="94" xfId="0" applyNumberFormat="1" applyFont="1" applyFill="1" applyBorder="1" applyAlignment="1">
      <alignment horizontal="center" vertical="center"/>
    </xf>
    <xf numFmtId="164" fontId="56" fillId="5" borderId="52" xfId="0" applyNumberFormat="1" applyFont="1" applyFill="1" applyBorder="1" applyAlignment="1">
      <alignment horizontal="center" vertical="center"/>
    </xf>
    <xf numFmtId="164" fontId="56" fillId="5" borderId="116" xfId="0" applyNumberFormat="1" applyFont="1" applyFill="1" applyBorder="1" applyAlignment="1">
      <alignment horizontal="center" vertical="center"/>
    </xf>
    <xf numFmtId="0" fontId="56" fillId="0" borderId="140" xfId="0" applyFont="1" applyFill="1" applyBorder="1" applyAlignment="1" applyProtection="1">
      <alignment horizontal="center" vertical="center"/>
      <protection locked="0"/>
    </xf>
    <xf numFmtId="0" fontId="56" fillId="0" borderId="115"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164" fontId="56" fillId="5" borderId="135" xfId="0" applyNumberFormat="1" applyFont="1" applyFill="1" applyBorder="1" applyAlignment="1">
      <alignment horizontal="center" vertical="center"/>
    </xf>
    <xf numFmtId="164" fontId="56" fillId="5" borderId="140" xfId="0" applyNumberFormat="1" applyFont="1" applyFill="1" applyBorder="1" applyAlignment="1">
      <alignment horizontal="center" vertical="center"/>
    </xf>
    <xf numFmtId="164" fontId="56" fillId="5" borderId="12" xfId="0" applyNumberFormat="1" applyFont="1" applyFill="1" applyBorder="1" applyAlignment="1">
      <alignment horizontal="center" vertical="center"/>
    </xf>
    <xf numFmtId="0" fontId="57" fillId="0" borderId="12" xfId="0" applyFont="1" applyFill="1" applyBorder="1" applyAlignment="1" applyProtection="1">
      <alignment horizontal="center" vertical="center"/>
      <protection locked="0"/>
    </xf>
    <xf numFmtId="0" fontId="57" fillId="0" borderId="140" xfId="0" applyFont="1" applyFill="1" applyBorder="1" applyAlignment="1" applyProtection="1">
      <alignment horizontal="center" vertical="center"/>
      <protection locked="0"/>
    </xf>
    <xf numFmtId="0" fontId="57" fillId="0" borderId="115" xfId="0" applyFont="1" applyFill="1" applyBorder="1" applyAlignment="1" applyProtection="1">
      <alignment horizontal="center" vertical="center"/>
      <protection locked="0"/>
    </xf>
    <xf numFmtId="0" fontId="57" fillId="0" borderId="19" xfId="0" applyFont="1" applyFill="1" applyBorder="1" applyAlignment="1" applyProtection="1">
      <alignment horizontal="center" vertical="center"/>
      <protection locked="0"/>
    </xf>
    <xf numFmtId="0" fontId="57" fillId="0" borderId="153" xfId="0" applyFont="1" applyFill="1" applyBorder="1" applyAlignment="1" applyProtection="1">
      <alignment horizontal="center" vertical="center"/>
      <protection locked="0"/>
    </xf>
    <xf numFmtId="0" fontId="57" fillId="0" borderId="111"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57" fillId="0" borderId="94" xfId="0" applyFont="1" applyFill="1" applyBorder="1" applyAlignment="1" applyProtection="1">
      <alignment horizontal="center" vertical="center"/>
      <protection locked="0"/>
    </xf>
    <xf numFmtId="0" fontId="57" fillId="0" borderId="52" xfId="0" applyFont="1" applyFill="1" applyBorder="1" applyAlignment="1" applyProtection="1">
      <alignment horizontal="center" vertical="center"/>
      <protection locked="0"/>
    </xf>
    <xf numFmtId="0" fontId="57" fillId="0" borderId="84" xfId="0" applyFont="1" applyFill="1" applyBorder="1" applyAlignment="1" applyProtection="1">
      <alignment horizontal="center" vertical="center"/>
      <protection locked="0"/>
    </xf>
    <xf numFmtId="0" fontId="57" fillId="0" borderId="33" xfId="0" applyFont="1" applyFill="1" applyBorder="1" applyAlignment="1" applyProtection="1">
      <alignment horizontal="center" vertical="center"/>
      <protection locked="0"/>
    </xf>
    <xf numFmtId="164" fontId="56" fillId="5" borderId="123" xfId="0" applyNumberFormat="1" applyFont="1" applyFill="1" applyBorder="1" applyAlignment="1">
      <alignment horizontal="center" vertical="center"/>
    </xf>
    <xf numFmtId="164" fontId="56" fillId="5" borderId="151" xfId="0" applyNumberFormat="1" applyFont="1" applyFill="1" applyBorder="1" applyAlignment="1">
      <alignment horizontal="center" vertical="center"/>
    </xf>
    <xf numFmtId="0" fontId="57" fillId="0" borderId="114" xfId="0" applyFont="1" applyFill="1" applyBorder="1" applyAlignment="1" applyProtection="1">
      <alignment horizontal="center" vertical="center"/>
      <protection locked="0"/>
    </xf>
    <xf numFmtId="164" fontId="56" fillId="5" borderId="153" xfId="0" applyNumberFormat="1" applyFont="1" applyFill="1" applyBorder="1" applyAlignment="1">
      <alignment horizontal="center" vertical="center"/>
    </xf>
    <xf numFmtId="164" fontId="56" fillId="5" borderId="33" xfId="0" applyNumberFormat="1" applyFont="1" applyFill="1" applyBorder="1" applyAlignment="1">
      <alignment horizontal="center" vertical="center"/>
    </xf>
    <xf numFmtId="0" fontId="57" fillId="0" borderId="134" xfId="0" applyFont="1" applyFill="1" applyBorder="1" applyAlignment="1" applyProtection="1">
      <alignment horizontal="center" vertical="center"/>
      <protection locked="0"/>
    </xf>
    <xf numFmtId="0" fontId="57" fillId="0" borderId="17" xfId="0" applyFont="1" applyFill="1" applyBorder="1" applyAlignment="1" applyProtection="1">
      <alignment horizontal="center" vertical="center"/>
      <protection locked="0"/>
    </xf>
    <xf numFmtId="164" fontId="56" fillId="5" borderId="46" xfId="0" applyNumberFormat="1" applyFont="1" applyFill="1" applyBorder="1" applyAlignment="1">
      <alignment horizontal="center" vertical="center"/>
    </xf>
    <xf numFmtId="0" fontId="56" fillId="0" borderId="134"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164" fontId="56" fillId="5" borderId="142" xfId="0" applyNumberFormat="1" applyFont="1" applyFill="1" applyBorder="1" applyAlignment="1">
      <alignment horizontal="center" vertical="center"/>
    </xf>
    <xf numFmtId="0" fontId="56" fillId="0" borderId="49" xfId="0" applyFont="1" applyFill="1" applyBorder="1" applyAlignment="1" applyProtection="1">
      <alignment horizontal="center" vertical="center"/>
      <protection locked="0"/>
    </xf>
    <xf numFmtId="164" fontId="56" fillId="5" borderId="134" xfId="0" applyNumberFormat="1" applyFont="1" applyFill="1" applyBorder="1" applyAlignment="1">
      <alignment horizontal="center" vertical="center"/>
    </xf>
    <xf numFmtId="164" fontId="56" fillId="5" borderId="17" xfId="0" applyNumberFormat="1" applyFont="1" applyFill="1" applyBorder="1" applyAlignment="1">
      <alignment horizontal="center" vertical="center"/>
    </xf>
    <xf numFmtId="0" fontId="57" fillId="0" borderId="136" xfId="0" applyFont="1" applyFill="1" applyBorder="1" applyAlignment="1" applyProtection="1">
      <alignment horizontal="center" vertical="center"/>
      <protection locked="0"/>
    </xf>
    <xf numFmtId="164" fontId="56" fillId="5" borderId="47" xfId="0" applyNumberFormat="1" applyFont="1" applyFill="1" applyBorder="1" applyAlignment="1">
      <alignment horizontal="center" vertical="center"/>
    </xf>
    <xf numFmtId="164" fontId="56" fillId="5" borderId="137" xfId="0" applyNumberFormat="1" applyFont="1" applyFill="1" applyBorder="1" applyAlignment="1">
      <alignment horizontal="center" vertical="center"/>
    </xf>
    <xf numFmtId="164" fontId="56" fillId="5" borderId="136" xfId="0" applyNumberFormat="1" applyFont="1" applyFill="1" applyBorder="1" applyAlignment="1">
      <alignment horizontal="center" vertical="center"/>
    </xf>
    <xf numFmtId="164" fontId="56" fillId="5" borderId="19" xfId="0" applyNumberFormat="1" applyFont="1" applyFill="1" applyBorder="1" applyAlignment="1">
      <alignment horizontal="center" vertical="center"/>
    </xf>
    <xf numFmtId="0" fontId="56" fillId="0" borderId="84" xfId="0" applyFont="1" applyFill="1" applyBorder="1" applyAlignment="1" applyProtection="1">
      <alignment horizontal="center" vertical="center"/>
      <protection locked="0"/>
    </xf>
    <xf numFmtId="0" fontId="56" fillId="0" borderId="52" xfId="0" applyFont="1" applyFill="1" applyBorder="1" applyAlignment="1" applyProtection="1">
      <alignment horizontal="center" vertical="center"/>
      <protection locked="0"/>
    </xf>
    <xf numFmtId="0" fontId="56" fillId="0" borderId="153" xfId="0" applyFont="1" applyFill="1" applyBorder="1" applyAlignment="1" applyProtection="1">
      <alignment horizontal="center" vertical="center"/>
      <protection locked="0"/>
    </xf>
    <xf numFmtId="0" fontId="56" fillId="0" borderId="33" xfId="0" applyFont="1" applyFill="1" applyBorder="1" applyAlignment="1" applyProtection="1">
      <alignment horizontal="center" vertical="center"/>
      <protection locked="0"/>
    </xf>
    <xf numFmtId="0" fontId="57" fillId="0" borderId="49" xfId="0" applyFont="1" applyFill="1" applyBorder="1" applyAlignment="1" applyProtection="1">
      <alignment horizontal="center" vertical="center"/>
      <protection locked="0"/>
    </xf>
    <xf numFmtId="0" fontId="56" fillId="0" borderId="136" xfId="0" applyFont="1" applyFill="1" applyBorder="1" applyAlignment="1" applyProtection="1">
      <alignment horizontal="center" vertical="center"/>
      <protection locked="0"/>
    </xf>
    <xf numFmtId="0" fontId="56" fillId="0" borderId="111" xfId="0" applyFont="1" applyFill="1" applyBorder="1" applyAlignment="1" applyProtection="1">
      <alignment horizontal="center" vertical="center"/>
      <protection locked="0"/>
    </xf>
    <xf numFmtId="0" fontId="56" fillId="0" borderId="94"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45" xfId="0" applyFont="1" applyFill="1" applyBorder="1" applyAlignment="1" applyProtection="1">
      <alignment horizontal="center" vertical="center"/>
      <protection locked="0"/>
    </xf>
    <xf numFmtId="0" fontId="56" fillId="0" borderId="13" xfId="0" applyFont="1" applyFill="1" applyBorder="1" applyAlignment="1" applyProtection="1">
      <alignment horizontal="center" vertical="center"/>
      <protection locked="0"/>
    </xf>
    <xf numFmtId="0" fontId="56" fillId="0" borderId="114" xfId="0" applyFont="1" applyFill="1" applyBorder="1" applyAlignment="1" applyProtection="1">
      <alignment horizontal="center" vertical="center"/>
      <protection locked="0"/>
    </xf>
    <xf numFmtId="0" fontId="56" fillId="2" borderId="140" xfId="0" applyFont="1" applyFill="1" applyBorder="1" applyAlignment="1" applyProtection="1">
      <alignment horizontal="center" vertical="center"/>
      <protection locked="0"/>
    </xf>
    <xf numFmtId="0" fontId="56" fillId="2" borderId="12" xfId="0" applyFont="1" applyFill="1" applyBorder="1" applyAlignment="1" applyProtection="1">
      <alignment horizontal="center" vertical="center"/>
      <protection locked="0"/>
    </xf>
    <xf numFmtId="0" fontId="56" fillId="2" borderId="115" xfId="0" applyFont="1" applyFill="1" applyBorder="1" applyAlignment="1" applyProtection="1">
      <alignment horizontal="center" vertical="center"/>
      <protection locked="0"/>
    </xf>
    <xf numFmtId="0" fontId="56" fillId="0" borderId="140" xfId="0" applyFont="1" applyBorder="1" applyAlignment="1" applyProtection="1">
      <alignment horizontal="center" vertical="center"/>
      <protection locked="0"/>
    </xf>
    <xf numFmtId="0" fontId="56" fillId="0" borderId="12" xfId="0" applyFont="1" applyBorder="1" applyAlignment="1" applyProtection="1">
      <alignment horizontal="center" vertical="center"/>
      <protection locked="0"/>
    </xf>
    <xf numFmtId="0" fontId="56" fillId="0" borderId="115" xfId="0" applyFont="1" applyBorder="1" applyAlignment="1" applyProtection="1">
      <alignment horizontal="center" vertical="center"/>
      <protection locked="0"/>
    </xf>
    <xf numFmtId="164" fontId="44" fillId="5" borderId="71" xfId="0" applyNumberFormat="1" applyFont="1" applyFill="1" applyBorder="1" applyAlignment="1">
      <alignment horizontal="center" vertical="center" wrapText="1"/>
    </xf>
    <xf numFmtId="164" fontId="44" fillId="5" borderId="72" xfId="0" applyNumberFormat="1" applyFont="1" applyFill="1" applyBorder="1" applyAlignment="1">
      <alignment horizontal="center" vertical="center" wrapText="1"/>
    </xf>
    <xf numFmtId="164" fontId="44" fillId="0" borderId="162" xfId="0" applyNumberFormat="1" applyFont="1" applyFill="1" applyBorder="1" applyAlignment="1">
      <alignment horizontal="center" vertical="center" wrapText="1"/>
    </xf>
    <xf numFmtId="164" fontId="44" fillId="5" borderId="145" xfId="0" applyNumberFormat="1" applyFont="1" applyFill="1" applyBorder="1" applyAlignment="1">
      <alignment horizontal="center" vertical="center" wrapText="1"/>
    </xf>
    <xf numFmtId="164" fontId="25" fillId="7" borderId="5" xfId="0" applyNumberFormat="1" applyFont="1" applyFill="1" applyBorder="1" applyAlignment="1">
      <alignment horizontal="right" vertical="center"/>
    </xf>
    <xf numFmtId="0" fontId="24" fillId="0" borderId="133" xfId="0" applyFont="1" applyFill="1" applyBorder="1" applyAlignment="1">
      <alignment horizontal="left" vertical="center"/>
    </xf>
    <xf numFmtId="0" fontId="24" fillId="0" borderId="135" xfId="0" applyFont="1" applyFill="1" applyBorder="1" applyAlignment="1">
      <alignment horizontal="left" vertical="center"/>
    </xf>
    <xf numFmtId="0" fontId="24" fillId="0" borderId="167" xfId="0" applyFont="1" applyFill="1" applyBorder="1" applyAlignment="1">
      <alignment horizontal="left" vertical="center"/>
    </xf>
    <xf numFmtId="164" fontId="0" fillId="0" borderId="63" xfId="0" applyNumberFormat="1" applyBorder="1" applyAlignment="1">
      <alignment horizontal="center" vertical="center"/>
    </xf>
    <xf numFmtId="0" fontId="17" fillId="0" borderId="25" xfId="0" applyFont="1" applyBorder="1" applyAlignment="1" applyProtection="1">
      <alignment horizontal="center" vertical="center" wrapText="1"/>
      <protection locked="0"/>
    </xf>
    <xf numFmtId="164" fontId="17" fillId="5" borderId="168" xfId="0" applyNumberFormat="1" applyFont="1" applyFill="1" applyBorder="1" applyAlignment="1" applyProtection="1">
      <alignment horizontal="center" vertical="center" wrapText="1"/>
    </xf>
    <xf numFmtId="164" fontId="17" fillId="0" borderId="39" xfId="0" applyNumberFormat="1" applyFont="1" applyFill="1" applyBorder="1" applyAlignment="1" applyProtection="1">
      <alignment horizontal="center" vertical="center"/>
      <protection locked="0"/>
    </xf>
    <xf numFmtId="164" fontId="17" fillId="0" borderId="38" xfId="0" applyNumberFormat="1" applyFont="1" applyFill="1" applyBorder="1" applyAlignment="1" applyProtection="1">
      <alignment horizontal="center" vertical="center"/>
      <protection locked="0"/>
    </xf>
    <xf numFmtId="164" fontId="17" fillId="0" borderId="15" xfId="0" applyNumberFormat="1" applyFont="1" applyFill="1" applyBorder="1" applyAlignment="1" applyProtection="1">
      <alignment horizontal="center" vertical="center"/>
      <protection locked="0"/>
    </xf>
    <xf numFmtId="164" fontId="17" fillId="0" borderId="76" xfId="0" applyNumberFormat="1" applyFont="1" applyFill="1" applyBorder="1" applyAlignment="1" applyProtection="1">
      <alignment horizontal="center" vertical="center"/>
      <protection locked="0"/>
    </xf>
    <xf numFmtId="164" fontId="17" fillId="5" borderId="169" xfId="0" applyNumberFormat="1" applyFont="1" applyFill="1" applyBorder="1" applyAlignment="1">
      <alignment horizontal="center" vertical="center" wrapText="1"/>
    </xf>
    <xf numFmtId="164" fontId="17" fillId="5" borderId="40" xfId="0" applyNumberFormat="1" applyFont="1" applyFill="1" applyBorder="1" applyAlignment="1" applyProtection="1">
      <alignment horizontal="center" vertical="center" wrapText="1"/>
    </xf>
    <xf numFmtId="164" fontId="17" fillId="5" borderId="111" xfId="0" applyNumberFormat="1" applyFont="1" applyFill="1" applyBorder="1" applyAlignment="1" applyProtection="1">
      <alignment horizontal="center" vertical="center" wrapText="1"/>
    </xf>
    <xf numFmtId="164" fontId="17" fillId="5" borderId="141" xfId="0" applyNumberFormat="1" applyFont="1" applyFill="1" applyBorder="1" applyAlignment="1" applyProtection="1">
      <alignment horizontal="center" vertical="center" wrapText="1"/>
    </xf>
    <xf numFmtId="164" fontId="17" fillId="5" borderId="170" xfId="0" applyNumberFormat="1" applyFont="1" applyFill="1" applyBorder="1" applyAlignment="1" applyProtection="1">
      <alignment horizontal="center" vertical="center" wrapText="1"/>
    </xf>
    <xf numFmtId="164" fontId="17" fillId="0" borderId="108" xfId="0" applyNumberFormat="1" applyFont="1" applyFill="1" applyBorder="1" applyAlignment="1" applyProtection="1">
      <alignment horizontal="center" vertical="center" wrapText="1"/>
      <protection locked="0"/>
    </xf>
    <xf numFmtId="0" fontId="54" fillId="0" borderId="108" xfId="0" applyFont="1" applyFill="1" applyBorder="1" applyAlignment="1" applyProtection="1">
      <alignment horizontal="center" vertical="center" wrapText="1"/>
      <protection locked="0"/>
    </xf>
    <xf numFmtId="164" fontId="54" fillId="0" borderId="79" xfId="0" applyNumberFormat="1" applyFont="1" applyFill="1" applyBorder="1" applyAlignment="1" applyProtection="1">
      <alignment horizontal="center" vertical="center" wrapText="1"/>
      <protection locked="0"/>
    </xf>
    <xf numFmtId="164" fontId="54" fillId="0" borderId="68" xfId="0" applyNumberFormat="1" applyFont="1" applyFill="1" applyBorder="1" applyAlignment="1" applyProtection="1">
      <alignment horizontal="center" vertical="center" wrapText="1"/>
      <protection locked="0"/>
    </xf>
    <xf numFmtId="164" fontId="54" fillId="0" borderId="41" xfId="0" applyNumberFormat="1" applyFont="1" applyFill="1" applyBorder="1" applyAlignment="1" applyProtection="1">
      <alignment horizontal="center" vertical="center" wrapText="1"/>
      <protection locked="0"/>
    </xf>
    <xf numFmtId="164" fontId="17" fillId="5" borderId="99" xfId="0" applyNumberFormat="1" applyFont="1" applyFill="1" applyBorder="1" applyAlignment="1">
      <alignment horizontal="center" vertical="center" wrapText="1"/>
    </xf>
    <xf numFmtId="0" fontId="44" fillId="9" borderId="21" xfId="0" applyFont="1" applyFill="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24" fillId="0" borderId="46" xfId="0" applyFont="1" applyFill="1" applyBorder="1" applyAlignment="1">
      <alignment horizontal="left" vertical="center"/>
    </xf>
    <xf numFmtId="0" fontId="24" fillId="0" borderId="47" xfId="0" applyFont="1" applyFill="1" applyBorder="1" applyAlignment="1">
      <alignment horizontal="left" vertical="center"/>
    </xf>
    <xf numFmtId="164" fontId="44" fillId="5" borderId="171" xfId="0" applyNumberFormat="1" applyFont="1" applyFill="1" applyBorder="1" applyAlignment="1">
      <alignment horizontal="center" vertical="center" wrapText="1"/>
    </xf>
    <xf numFmtId="0" fontId="9" fillId="0" borderId="30" xfId="0" applyFont="1" applyFill="1" applyBorder="1" applyAlignment="1">
      <alignment horizontal="center"/>
    </xf>
    <xf numFmtId="0" fontId="0" fillId="0" borderId="30" xfId="0" applyFill="1" applyBorder="1" applyAlignment="1">
      <alignment horizontal="center"/>
    </xf>
    <xf numFmtId="0" fontId="17" fillId="0" borderId="30" xfId="0" applyFont="1" applyFill="1" applyBorder="1" applyAlignment="1">
      <alignment horizontal="center"/>
    </xf>
    <xf numFmtId="164" fontId="25" fillId="0" borderId="9" xfId="0" applyNumberFormat="1" applyFont="1" applyFill="1" applyBorder="1" applyAlignment="1">
      <alignment horizontal="center" vertical="center"/>
    </xf>
    <xf numFmtId="0" fontId="15" fillId="0" borderId="172" xfId="0" applyFont="1" applyFill="1" applyBorder="1" applyAlignment="1" applyProtection="1">
      <alignment horizontal="center" vertical="center"/>
      <protection locked="0"/>
    </xf>
    <xf numFmtId="0" fontId="15" fillId="0" borderId="173" xfId="0" applyFont="1" applyFill="1" applyBorder="1" applyAlignment="1" applyProtection="1">
      <alignment horizontal="center" vertical="center"/>
      <protection locked="0"/>
    </xf>
    <xf numFmtId="0" fontId="15" fillId="0" borderId="174" xfId="0" applyFont="1" applyFill="1" applyBorder="1" applyAlignment="1" applyProtection="1">
      <alignment horizontal="center" vertical="center"/>
      <protection locked="0"/>
    </xf>
    <xf numFmtId="0" fontId="58" fillId="0" borderId="175" xfId="0" applyFont="1" applyFill="1" applyBorder="1" applyAlignment="1" applyProtection="1">
      <alignment horizontal="center" vertical="center"/>
      <protection locked="0"/>
    </xf>
    <xf numFmtId="0" fontId="58" fillId="0" borderId="176" xfId="0" applyFont="1" applyFill="1" applyBorder="1" applyAlignment="1" applyProtection="1">
      <alignment horizontal="center" vertical="center"/>
      <protection locked="0"/>
    </xf>
    <xf numFmtId="0" fontId="58" fillId="0" borderId="177" xfId="0" applyFont="1" applyFill="1" applyBorder="1" applyAlignment="1" applyProtection="1">
      <alignment horizontal="center" vertical="center"/>
      <protection locked="0"/>
    </xf>
    <xf numFmtId="0" fontId="59" fillId="0" borderId="178" xfId="0" applyFont="1" applyFill="1" applyBorder="1" applyAlignment="1" applyProtection="1">
      <alignment horizontal="center" vertical="center"/>
      <protection locked="0"/>
    </xf>
    <xf numFmtId="0" fontId="59" fillId="0" borderId="179" xfId="0" applyFont="1" applyFill="1" applyBorder="1" applyAlignment="1" applyProtection="1">
      <alignment horizontal="center" vertical="center"/>
      <protection locked="0"/>
    </xf>
    <xf numFmtId="0" fontId="59" fillId="0" borderId="180" xfId="0" applyFont="1" applyFill="1" applyBorder="1" applyAlignment="1" applyProtection="1">
      <alignment horizontal="center" vertical="center"/>
      <protection locked="0"/>
    </xf>
    <xf numFmtId="0" fontId="59" fillId="0" borderId="181" xfId="0" applyFont="1" applyFill="1" applyBorder="1" applyAlignment="1" applyProtection="1">
      <alignment horizontal="center" vertical="center"/>
      <protection locked="0"/>
    </xf>
    <xf numFmtId="0" fontId="59" fillId="0" borderId="182" xfId="0" applyFont="1" applyFill="1" applyBorder="1" applyAlignment="1" applyProtection="1">
      <alignment horizontal="center" vertical="center"/>
      <protection locked="0"/>
    </xf>
    <xf numFmtId="0" fontId="59" fillId="0" borderId="183" xfId="0" applyFont="1" applyFill="1" applyBorder="1" applyAlignment="1" applyProtection="1">
      <alignment horizontal="center" vertical="center"/>
      <protection locked="0"/>
    </xf>
    <xf numFmtId="0" fontId="60" fillId="0" borderId="175" xfId="0" applyFont="1" applyFill="1" applyBorder="1" applyAlignment="1" applyProtection="1">
      <alignment horizontal="center" vertical="center"/>
      <protection locked="0"/>
    </xf>
    <xf numFmtId="0" fontId="60" fillId="0" borderId="176" xfId="0" applyFont="1" applyFill="1" applyBorder="1" applyAlignment="1" applyProtection="1">
      <alignment horizontal="center" vertical="center"/>
      <protection locked="0"/>
    </xf>
    <xf numFmtId="0" fontId="60" fillId="0" borderId="184" xfId="0" applyFont="1" applyFill="1" applyBorder="1" applyAlignment="1" applyProtection="1">
      <alignment horizontal="center" vertical="center"/>
      <protection locked="0"/>
    </xf>
    <xf numFmtId="0" fontId="60" fillId="0" borderId="185" xfId="0" applyFont="1" applyFill="1" applyBorder="1" applyAlignment="1" applyProtection="1">
      <alignment horizontal="center" vertical="center"/>
      <protection locked="0"/>
    </xf>
    <xf numFmtId="0" fontId="60" fillId="0" borderId="181" xfId="0" applyFont="1" applyFill="1" applyBorder="1" applyAlignment="1" applyProtection="1">
      <alignment horizontal="center" vertical="center"/>
      <protection locked="0"/>
    </xf>
    <xf numFmtId="0" fontId="60" fillId="0" borderId="182" xfId="0" applyFont="1" applyFill="1" applyBorder="1" applyAlignment="1" applyProtection="1">
      <alignment horizontal="center" vertical="center"/>
      <protection locked="0"/>
    </xf>
    <xf numFmtId="164" fontId="50" fillId="0" borderId="186" xfId="0" applyNumberFormat="1" applyFont="1" applyFill="1" applyBorder="1" applyAlignment="1" applyProtection="1">
      <alignment horizontal="center" vertical="center" wrapText="1"/>
      <protection locked="0"/>
    </xf>
    <xf numFmtId="164" fontId="50" fillId="0" borderId="176" xfId="0" applyNumberFormat="1" applyFont="1" applyFill="1" applyBorder="1" applyAlignment="1" applyProtection="1">
      <alignment horizontal="center" vertical="center" wrapText="1"/>
      <protection locked="0"/>
    </xf>
    <xf numFmtId="164" fontId="50" fillId="0" borderId="177" xfId="0" applyNumberFormat="1" applyFont="1" applyFill="1" applyBorder="1" applyAlignment="1" applyProtection="1">
      <alignment horizontal="center" vertical="center" wrapText="1"/>
      <protection locked="0"/>
    </xf>
    <xf numFmtId="164" fontId="50" fillId="0" borderId="187" xfId="0" applyNumberFormat="1" applyFont="1" applyBorder="1" applyAlignment="1" applyProtection="1">
      <alignment horizontal="center" vertical="center" wrapText="1"/>
      <protection locked="0"/>
    </xf>
    <xf numFmtId="164" fontId="61" fillId="0" borderId="188" xfId="0" applyNumberFormat="1" applyFont="1" applyFill="1" applyBorder="1" applyAlignment="1" applyProtection="1">
      <alignment horizontal="center" vertical="center" wrapText="1"/>
      <protection locked="0"/>
    </xf>
    <xf numFmtId="164" fontId="61" fillId="0" borderId="185" xfId="0" applyNumberFormat="1" applyFont="1" applyFill="1" applyBorder="1" applyAlignment="1" applyProtection="1">
      <alignment horizontal="center" vertical="center" wrapText="1"/>
      <protection locked="0"/>
    </xf>
    <xf numFmtId="164" fontId="61" fillId="0" borderId="189" xfId="0" applyNumberFormat="1" applyFont="1" applyFill="1" applyBorder="1" applyAlignment="1" applyProtection="1">
      <alignment horizontal="center" vertical="center" wrapText="1"/>
      <protection locked="0"/>
    </xf>
    <xf numFmtId="164" fontId="61" fillId="0" borderId="190" xfId="0" applyNumberFormat="1" applyFont="1" applyBorder="1" applyAlignment="1" applyProtection="1">
      <alignment horizontal="center" vertical="center" wrapText="1"/>
      <protection locked="0"/>
    </xf>
    <xf numFmtId="164" fontId="50" fillId="0" borderId="191" xfId="0" applyNumberFormat="1" applyFont="1" applyFill="1" applyBorder="1" applyAlignment="1" applyProtection="1">
      <alignment horizontal="center" vertical="center" wrapText="1"/>
      <protection locked="0"/>
    </xf>
    <xf numFmtId="164" fontId="50" fillId="0" borderId="182" xfId="0" applyNumberFormat="1" applyFont="1" applyFill="1" applyBorder="1" applyAlignment="1" applyProtection="1">
      <alignment horizontal="center" vertical="center" wrapText="1"/>
      <protection locked="0"/>
    </xf>
    <xf numFmtId="164" fontId="50" fillId="0" borderId="183" xfId="0" applyNumberFormat="1" applyFont="1" applyFill="1" applyBorder="1" applyAlignment="1" applyProtection="1">
      <alignment horizontal="center" vertical="center" wrapText="1"/>
      <protection locked="0"/>
    </xf>
    <xf numFmtId="164" fontId="50" fillId="0" borderId="192" xfId="0" applyNumberFormat="1" applyFont="1" applyBorder="1" applyAlignment="1" applyProtection="1">
      <alignment horizontal="center" vertical="center" wrapText="1"/>
      <protection locked="0"/>
    </xf>
    <xf numFmtId="164" fontId="61" fillId="0" borderId="175" xfId="0" applyNumberFormat="1" applyFont="1" applyBorder="1" applyAlignment="1" applyProtection="1">
      <alignment horizontal="center" vertical="center" wrapText="1"/>
      <protection locked="0"/>
    </xf>
    <xf numFmtId="164" fontId="61" fillId="0" borderId="176" xfId="0" applyNumberFormat="1" applyFont="1" applyBorder="1" applyAlignment="1" applyProtection="1">
      <alignment horizontal="center" vertical="center" wrapText="1"/>
      <protection locked="0"/>
    </xf>
    <xf numFmtId="164" fontId="61" fillId="0" borderId="177" xfId="0" applyNumberFormat="1" applyFont="1" applyBorder="1" applyAlignment="1" applyProtection="1">
      <alignment horizontal="center" vertical="center" wrapText="1"/>
      <protection locked="0"/>
    </xf>
    <xf numFmtId="164" fontId="61" fillId="0" borderId="187" xfId="0" applyNumberFormat="1" applyFont="1" applyBorder="1" applyAlignment="1" applyProtection="1">
      <alignment horizontal="center" vertical="center" wrapText="1"/>
      <protection locked="0"/>
    </xf>
    <xf numFmtId="164" fontId="61" fillId="0" borderId="184" xfId="0" applyNumberFormat="1" applyFont="1" applyBorder="1" applyAlignment="1" applyProtection="1">
      <alignment horizontal="center" vertical="center" wrapText="1"/>
      <protection locked="0"/>
    </xf>
    <xf numFmtId="164" fontId="61" fillId="0" borderId="185" xfId="0" applyNumberFormat="1" applyFont="1" applyBorder="1" applyAlignment="1" applyProtection="1">
      <alignment horizontal="center" vertical="center" wrapText="1"/>
      <protection locked="0"/>
    </xf>
    <xf numFmtId="164" fontId="61" fillId="0" borderId="189" xfId="0" applyNumberFormat="1" applyFont="1" applyBorder="1" applyAlignment="1" applyProtection="1">
      <alignment horizontal="center" vertical="center" wrapText="1"/>
      <protection locked="0"/>
    </xf>
    <xf numFmtId="164" fontId="61" fillId="0" borderId="181" xfId="0" applyNumberFormat="1" applyFont="1" applyBorder="1" applyAlignment="1" applyProtection="1">
      <alignment horizontal="center" vertical="center" wrapText="1"/>
      <protection locked="0"/>
    </xf>
    <xf numFmtId="164" fontId="61" fillId="0" borderId="182" xfId="0" applyNumberFormat="1" applyFont="1" applyBorder="1" applyAlignment="1" applyProtection="1">
      <alignment horizontal="center" vertical="center" wrapText="1"/>
      <protection locked="0"/>
    </xf>
    <xf numFmtId="164" fontId="61" fillId="0" borderId="183" xfId="0" applyNumberFormat="1" applyFont="1" applyBorder="1" applyAlignment="1" applyProtection="1">
      <alignment horizontal="center" vertical="center" wrapText="1"/>
      <protection locked="0"/>
    </xf>
    <xf numFmtId="164" fontId="61" fillId="0" borderId="192" xfId="0" applyNumberFormat="1" applyFont="1" applyBorder="1" applyAlignment="1" applyProtection="1">
      <alignment horizontal="center" vertical="center" wrapText="1"/>
      <protection locked="0"/>
    </xf>
    <xf numFmtId="164" fontId="61" fillId="0" borderId="186" xfId="0" applyNumberFormat="1" applyFont="1" applyBorder="1" applyAlignment="1" applyProtection="1">
      <alignment horizontal="center" vertical="center" wrapText="1"/>
      <protection locked="0"/>
    </xf>
    <xf numFmtId="164" fontId="61" fillId="0" borderId="188" xfId="0" applyNumberFormat="1" applyFont="1" applyBorder="1" applyAlignment="1" applyProtection="1">
      <alignment horizontal="center" vertical="center" wrapText="1"/>
      <protection locked="0"/>
    </xf>
    <xf numFmtId="164" fontId="61" fillId="0" borderId="191" xfId="0" applyNumberFormat="1" applyFont="1" applyBorder="1" applyAlignment="1" applyProtection="1">
      <alignment horizontal="center" vertical="center" wrapText="1"/>
      <protection locked="0"/>
    </xf>
    <xf numFmtId="0" fontId="61" fillId="0" borderId="193" xfId="0" applyFont="1" applyBorder="1" applyAlignment="1" applyProtection="1">
      <alignment horizontal="center" vertical="center" wrapText="1"/>
      <protection locked="0"/>
    </xf>
    <xf numFmtId="0" fontId="62" fillId="0" borderId="194" xfId="0" applyFont="1" applyBorder="1" applyAlignment="1" applyProtection="1">
      <alignment horizontal="center" vertical="center"/>
      <protection locked="0"/>
    </xf>
    <xf numFmtId="0" fontId="62" fillId="0" borderId="195" xfId="0" applyFont="1" applyBorder="1" applyAlignment="1" applyProtection="1">
      <alignment horizontal="center" vertical="center"/>
      <protection locked="0"/>
    </xf>
    <xf numFmtId="0" fontId="62" fillId="0" borderId="193" xfId="0" applyFont="1" applyBorder="1" applyAlignment="1" applyProtection="1">
      <alignment horizontal="center" vertical="center"/>
      <protection locked="0"/>
    </xf>
    <xf numFmtId="0" fontId="61" fillId="0" borderId="196" xfId="0" applyFont="1" applyFill="1" applyBorder="1" applyAlignment="1" applyProtection="1">
      <alignment horizontal="center" vertical="center" wrapText="1"/>
      <protection locked="0"/>
    </xf>
    <xf numFmtId="0" fontId="62" fillId="0" borderId="197" xfId="0" applyFont="1" applyFill="1" applyBorder="1" applyAlignment="1" applyProtection="1">
      <alignment horizontal="center" vertical="center"/>
      <protection locked="0"/>
    </xf>
    <xf numFmtId="0" fontId="62" fillId="0" borderId="198" xfId="0" applyFont="1" applyFill="1" applyBorder="1" applyAlignment="1" applyProtection="1">
      <alignment horizontal="center" vertical="center"/>
      <protection locked="0"/>
    </xf>
    <xf numFmtId="0" fontId="62" fillId="0" borderId="196" xfId="0" applyFont="1" applyFill="1" applyBorder="1" applyAlignment="1" applyProtection="1">
      <alignment horizontal="center" vertical="center"/>
      <protection locked="0"/>
    </xf>
    <xf numFmtId="0" fontId="61" fillId="0" borderId="199" xfId="0" applyFont="1" applyFill="1" applyBorder="1" applyAlignment="1" applyProtection="1">
      <alignment horizontal="center" vertical="center" wrapText="1"/>
      <protection locked="0"/>
    </xf>
    <xf numFmtId="0" fontId="62" fillId="0" borderId="200" xfId="0" applyFont="1" applyFill="1" applyBorder="1" applyAlignment="1" applyProtection="1">
      <alignment horizontal="center" vertical="center"/>
      <protection locked="0"/>
    </xf>
    <xf numFmtId="0" fontId="62" fillId="0" borderId="201" xfId="0" applyFont="1" applyFill="1" applyBorder="1" applyAlignment="1" applyProtection="1">
      <alignment horizontal="center" vertical="center"/>
      <protection locked="0"/>
    </xf>
    <xf numFmtId="0" fontId="62" fillId="0" borderId="199" xfId="0" applyFont="1" applyFill="1" applyBorder="1" applyAlignment="1" applyProtection="1">
      <alignment horizontal="center" vertical="center"/>
      <protection locked="0"/>
    </xf>
    <xf numFmtId="0" fontId="61" fillId="0" borderId="202" xfId="0" applyFont="1" applyBorder="1" applyAlignment="1" applyProtection="1">
      <alignment horizontal="center" vertical="center" wrapText="1"/>
      <protection locked="0"/>
    </xf>
    <xf numFmtId="0" fontId="62" fillId="0" borderId="203" xfId="0" applyFont="1" applyBorder="1" applyAlignment="1" applyProtection="1">
      <alignment horizontal="center" vertical="center"/>
      <protection locked="0"/>
    </xf>
    <xf numFmtId="164" fontId="61" fillId="0" borderId="199" xfId="0" applyNumberFormat="1" applyFont="1" applyFill="1" applyBorder="1" applyAlignment="1" applyProtection="1">
      <alignment horizontal="center" vertical="center" wrapText="1"/>
      <protection locked="0"/>
    </xf>
    <xf numFmtId="164" fontId="61" fillId="0" borderId="200" xfId="0" applyNumberFormat="1" applyFont="1" applyFill="1" applyBorder="1" applyAlignment="1" applyProtection="1">
      <alignment horizontal="center" vertical="center" wrapText="1"/>
      <protection locked="0"/>
    </xf>
    <xf numFmtId="164" fontId="61" fillId="0" borderId="201" xfId="0" applyNumberFormat="1" applyFont="1" applyFill="1" applyBorder="1" applyAlignment="1" applyProtection="1">
      <alignment horizontal="center" vertical="center" wrapText="1"/>
      <protection locked="0"/>
    </xf>
    <xf numFmtId="164" fontId="61" fillId="0" borderId="193" xfId="0" applyNumberFormat="1" applyFont="1" applyFill="1" applyBorder="1" applyAlignment="1" applyProtection="1">
      <alignment horizontal="center" vertical="center" wrapText="1"/>
      <protection locked="0"/>
    </xf>
    <xf numFmtId="164" fontId="61" fillId="0" borderId="203" xfId="0" applyNumberFormat="1" applyFont="1" applyFill="1" applyBorder="1" applyAlignment="1" applyProtection="1">
      <alignment horizontal="center" vertical="center" wrapText="1"/>
      <protection locked="0"/>
    </xf>
    <xf numFmtId="164" fontId="61" fillId="0" borderId="195" xfId="0" applyNumberFormat="1" applyFont="1" applyFill="1" applyBorder="1" applyAlignment="1" applyProtection="1">
      <alignment horizontal="center" vertical="center" wrapText="1"/>
      <protection locked="0"/>
    </xf>
    <xf numFmtId="0" fontId="61" fillId="0" borderId="193" xfId="0" applyFont="1" applyFill="1" applyBorder="1" applyAlignment="1" applyProtection="1">
      <alignment horizontal="center" vertical="center" wrapText="1"/>
      <protection locked="0"/>
    </xf>
    <xf numFmtId="0" fontId="62" fillId="0" borderId="194" xfId="0" applyFont="1" applyFill="1" applyBorder="1" applyAlignment="1" applyProtection="1">
      <alignment horizontal="center" vertical="center"/>
      <protection locked="0"/>
    </xf>
    <xf numFmtId="0" fontId="62" fillId="0" borderId="195" xfId="0" applyFont="1" applyFill="1" applyBorder="1" applyAlignment="1" applyProtection="1">
      <alignment horizontal="center" vertical="center"/>
      <protection locked="0"/>
    </xf>
    <xf numFmtId="0" fontId="62" fillId="0" borderId="193" xfId="0" applyFont="1" applyFill="1" applyBorder="1" applyAlignment="1" applyProtection="1">
      <alignment horizontal="center" vertical="center"/>
      <protection locked="0"/>
    </xf>
    <xf numFmtId="164" fontId="61" fillId="0" borderId="194" xfId="0" applyNumberFormat="1" applyFont="1" applyFill="1" applyBorder="1" applyAlignment="1" applyProtection="1">
      <alignment horizontal="center" vertical="center" wrapText="1"/>
      <protection locked="0"/>
    </xf>
    <xf numFmtId="164" fontId="61" fillId="0" borderId="196" xfId="0" applyNumberFormat="1" applyFont="1" applyFill="1" applyBorder="1" applyAlignment="1" applyProtection="1">
      <alignment horizontal="center" vertical="center" wrapText="1"/>
      <protection locked="0"/>
    </xf>
    <xf numFmtId="164" fontId="61" fillId="0" borderId="197" xfId="0" applyNumberFormat="1" applyFont="1" applyFill="1" applyBorder="1" applyAlignment="1" applyProtection="1">
      <alignment horizontal="center" vertical="center" wrapText="1"/>
      <protection locked="0"/>
    </xf>
    <xf numFmtId="164" fontId="61" fillId="0" borderId="198"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10" borderId="0" xfId="0" applyFont="1" applyFill="1" applyBorder="1" applyAlignment="1">
      <alignment horizontal="center" vertical="center"/>
    </xf>
    <xf numFmtId="0" fontId="0" fillId="7" borderId="0" xfId="0" applyFill="1" applyAlignment="1">
      <alignment horizontal="center" vertical="center"/>
    </xf>
    <xf numFmtId="1" fontId="0" fillId="0" borderId="0" xfId="0" applyNumberFormat="1"/>
    <xf numFmtId="10" fontId="0" fillId="0" borderId="0" xfId="0" applyNumberFormat="1" applyFill="1" applyBorder="1"/>
    <xf numFmtId="0" fontId="0" fillId="0" borderId="0" xfId="0" applyAlignment="1">
      <alignment horizontal="center" vertical="center"/>
    </xf>
    <xf numFmtId="0" fontId="0" fillId="10" borderId="0" xfId="0" applyFill="1" applyAlignment="1">
      <alignment horizontal="center" vertical="center"/>
    </xf>
    <xf numFmtId="166" fontId="0" fillId="0" borderId="0" xfId="0" applyNumberFormat="1"/>
    <xf numFmtId="0" fontId="9" fillId="0" borderId="0" xfId="0" applyFont="1" applyFill="1" applyBorder="1" applyAlignment="1">
      <alignment horizontal="center"/>
    </xf>
    <xf numFmtId="0" fontId="0" fillId="0" borderId="0" xfId="0" applyFill="1"/>
    <xf numFmtId="0" fontId="10" fillId="0" borderId="0" xfId="0" applyFont="1" applyFill="1" applyBorder="1" applyAlignment="1">
      <alignment horizontal="center"/>
    </xf>
    <xf numFmtId="164" fontId="44" fillId="0" borderId="71" xfId="0" applyNumberFormat="1" applyFont="1" applyFill="1" applyBorder="1" applyAlignment="1">
      <alignment horizontal="center" vertical="center" wrapText="1"/>
    </xf>
    <xf numFmtId="164" fontId="55" fillId="0" borderId="0" xfId="0" applyNumberFormat="1" applyFont="1" applyFill="1" applyBorder="1" applyAlignment="1">
      <alignment horizontal="center" vertical="center"/>
    </xf>
    <xf numFmtId="164" fontId="63" fillId="0" borderId="0" xfId="0" applyNumberFormat="1" applyFont="1"/>
    <xf numFmtId="164" fontId="63" fillId="10" borderId="0" xfId="0" applyNumberFormat="1" applyFont="1" applyFill="1"/>
    <xf numFmtId="0" fontId="64" fillId="2" borderId="0" xfId="0" applyFont="1" applyFill="1" applyBorder="1" applyAlignment="1">
      <alignment horizontal="center" vertical="center" wrapText="1"/>
    </xf>
    <xf numFmtId="10" fontId="0" fillId="0" borderId="0" xfId="0" applyNumberFormat="1"/>
    <xf numFmtId="0" fontId="13" fillId="10" borderId="130" xfId="0" applyFont="1" applyFill="1" applyBorder="1" applyAlignment="1">
      <alignment horizontal="center" vertical="center"/>
    </xf>
    <xf numFmtId="0" fontId="13" fillId="10" borderId="0" xfId="0" applyFont="1" applyFill="1" applyBorder="1" applyAlignment="1">
      <alignment horizontal="center" vertical="center"/>
    </xf>
    <xf numFmtId="0" fontId="0" fillId="0" borderId="0" xfId="0" applyBorder="1" applyAlignment="1">
      <alignment horizontal="left"/>
    </xf>
    <xf numFmtId="0" fontId="32" fillId="6" borderId="0" xfId="0" applyFont="1" applyFill="1" applyAlignment="1">
      <alignment horizontal="center" vertical="center"/>
    </xf>
    <xf numFmtId="0" fontId="15" fillId="0" borderId="0" xfId="0" applyFont="1" applyAlignment="1">
      <alignment horizontal="right"/>
    </xf>
    <xf numFmtId="0" fontId="14" fillId="0" borderId="31" xfId="0" applyFont="1" applyBorder="1" applyAlignment="1" applyProtection="1">
      <alignment horizontal="center"/>
      <protection locked="0"/>
    </xf>
    <xf numFmtId="0" fontId="35" fillId="0" borderId="32" xfId="0" applyFont="1" applyBorder="1" applyAlignment="1" applyProtection="1">
      <alignment horizontal="center" vertical="top"/>
      <protection locked="0"/>
    </xf>
    <xf numFmtId="0" fontId="34" fillId="0" borderId="0" xfId="0" applyFont="1" applyBorder="1" applyAlignment="1">
      <alignment horizontal="center"/>
    </xf>
    <xf numFmtId="164" fontId="25" fillId="7" borderId="4" xfId="0" applyNumberFormat="1" applyFont="1" applyFill="1" applyBorder="1" applyAlignment="1">
      <alignment horizontal="right" vertical="center"/>
    </xf>
    <xf numFmtId="164" fontId="25" fillId="7" borderId="5" xfId="0" applyNumberFormat="1" applyFont="1" applyFill="1" applyBorder="1" applyAlignment="1">
      <alignment horizontal="right" vertical="center"/>
    </xf>
    <xf numFmtId="0" fontId="9" fillId="7" borderId="2"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26" xfId="0" applyFont="1" applyFill="1" applyBorder="1" applyAlignment="1">
      <alignment horizontal="center" vertical="center"/>
    </xf>
    <xf numFmtId="0" fontId="35" fillId="0" borderId="0" xfId="0" applyFont="1" applyAlignment="1">
      <alignment horizontal="center"/>
    </xf>
    <xf numFmtId="0" fontId="9" fillId="0" borderId="158" xfId="0" applyFont="1" applyBorder="1" applyAlignment="1">
      <alignment horizontal="center"/>
    </xf>
    <xf numFmtId="0" fontId="9" fillId="0" borderId="157" xfId="0" applyFont="1" applyBorder="1" applyAlignment="1">
      <alignment horizontal="center"/>
    </xf>
    <xf numFmtId="0" fontId="9" fillId="0" borderId="159" xfId="0" applyFont="1" applyBorder="1" applyAlignment="1">
      <alignment horizontal="center"/>
    </xf>
    <xf numFmtId="0" fontId="9" fillId="0" borderId="158" xfId="0" applyFont="1" applyFill="1" applyBorder="1" applyAlignment="1">
      <alignment horizontal="center"/>
    </xf>
    <xf numFmtId="0" fontId="9" fillId="0" borderId="157" xfId="0" applyFont="1" applyFill="1" applyBorder="1" applyAlignment="1">
      <alignment horizontal="center"/>
    </xf>
    <xf numFmtId="0" fontId="9" fillId="0" borderId="159" xfId="0" applyFont="1" applyFill="1" applyBorder="1" applyAlignment="1">
      <alignment horizontal="center"/>
    </xf>
    <xf numFmtId="0" fontId="8" fillId="2" borderId="88" xfId="0" applyFont="1" applyFill="1" applyBorder="1" applyAlignment="1">
      <alignment horizontal="center" vertical="center"/>
    </xf>
    <xf numFmtId="0" fontId="8" fillId="2" borderId="160" xfId="0" applyFont="1" applyFill="1" applyBorder="1" applyAlignment="1">
      <alignment horizontal="center" vertical="center"/>
    </xf>
    <xf numFmtId="0" fontId="10" fillId="7" borderId="4" xfId="0" applyFont="1" applyFill="1" applyBorder="1" applyAlignment="1">
      <alignment horizontal="center"/>
    </xf>
    <xf numFmtId="0" fontId="10" fillId="7" borderId="5" xfId="0" applyFont="1" applyFill="1" applyBorder="1" applyAlignment="1">
      <alignment horizontal="center"/>
    </xf>
    <xf numFmtId="0" fontId="10" fillId="7" borderId="6" xfId="0" applyFont="1" applyFill="1" applyBorder="1" applyAlignment="1">
      <alignment horizontal="center"/>
    </xf>
    <xf numFmtId="0" fontId="9" fillId="7" borderId="3"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1" xfId="0" applyFont="1" applyFill="1" applyBorder="1" applyAlignment="1">
      <alignment horizontal="center" vertical="center"/>
    </xf>
    <xf numFmtId="0" fontId="3"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8" fillId="0" borderId="0" xfId="0" applyFont="1" applyAlignment="1">
      <alignment horizontal="right" vertical="center" wrapText="1"/>
    </xf>
    <xf numFmtId="0" fontId="33" fillId="0" borderId="1" xfId="0" applyFont="1" applyBorder="1" applyAlignment="1">
      <alignment horizontal="center" vertical="center" wrapText="1"/>
    </xf>
    <xf numFmtId="0" fontId="4" fillId="0" borderId="0" xfId="0" applyFont="1" applyBorder="1" applyAlignment="1">
      <alignment horizontal="center" vertical="center" wrapText="1"/>
    </xf>
    <xf numFmtId="0" fontId="25" fillId="7" borderId="0" xfId="0" applyFont="1" applyFill="1" applyAlignment="1">
      <alignment horizontal="center"/>
    </xf>
    <xf numFmtId="0" fontId="42" fillId="7" borderId="0" xfId="0" applyFont="1" applyFill="1" applyAlignment="1">
      <alignment horizontal="center"/>
    </xf>
    <xf numFmtId="0" fontId="38" fillId="0" borderId="0" xfId="0" applyFont="1" applyFill="1" applyAlignment="1">
      <alignment horizontal="right" vertical="center"/>
    </xf>
    <xf numFmtId="0" fontId="33" fillId="0" borderId="1" xfId="0" applyFont="1" applyBorder="1" applyAlignment="1">
      <alignment horizontal="center"/>
    </xf>
    <xf numFmtId="0" fontId="30" fillId="0" borderId="0" xfId="0" applyFont="1" applyAlignment="1">
      <alignment horizontal="center"/>
    </xf>
    <xf numFmtId="0" fontId="9" fillId="5" borderId="131" xfId="0" applyFont="1" applyFill="1" applyBorder="1" applyAlignment="1">
      <alignment horizontal="center"/>
    </xf>
    <xf numFmtId="0" fontId="9" fillId="5" borderId="24" xfId="0" applyFont="1" applyFill="1" applyBorder="1" applyAlignment="1">
      <alignment horizontal="center"/>
    </xf>
    <xf numFmtId="0" fontId="9" fillId="5" borderId="132" xfId="0" applyFont="1" applyFill="1" applyBorder="1" applyAlignment="1">
      <alignment horizontal="center"/>
    </xf>
    <xf numFmtId="0" fontId="9" fillId="0" borderId="4" xfId="0" applyFont="1" applyBorder="1" applyAlignment="1">
      <alignment horizontal="center" vertical="center" wrapText="1"/>
    </xf>
    <xf numFmtId="0" fontId="9" fillId="0" borderId="27" xfId="0" applyFont="1" applyBorder="1" applyAlignment="1">
      <alignment horizontal="center" vertical="center" wrapText="1"/>
    </xf>
    <xf numFmtId="0" fontId="9" fillId="7" borderId="3"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0" fillId="0" borderId="0" xfId="0" applyAlignment="1" applyProtection="1">
      <alignment horizontal="center"/>
      <protection locked="0"/>
    </xf>
    <xf numFmtId="0" fontId="0" fillId="0" borderId="0" xfId="0" applyAlignment="1">
      <alignment horizontal="center"/>
    </xf>
    <xf numFmtId="164" fontId="0" fillId="5" borderId="4" xfId="0" applyNumberFormat="1" applyFont="1" applyFill="1" applyBorder="1" applyAlignment="1">
      <alignment horizontal="center" vertical="center" wrapText="1"/>
    </xf>
    <xf numFmtId="164" fontId="0" fillId="5" borderId="5" xfId="0" applyNumberFormat="1" applyFont="1" applyFill="1" applyBorder="1" applyAlignment="1">
      <alignment horizontal="center" vertical="center" wrapText="1"/>
    </xf>
    <xf numFmtId="164" fontId="0" fillId="5" borderId="6" xfId="0" applyNumberFormat="1" applyFont="1" applyFill="1" applyBorder="1" applyAlignment="1">
      <alignment horizontal="center" vertical="center" wrapText="1"/>
    </xf>
    <xf numFmtId="0" fontId="20" fillId="0" borderId="31" xfId="0" applyFont="1" applyBorder="1" applyAlignment="1" applyProtection="1">
      <alignment horizontal="center"/>
      <protection locked="0"/>
    </xf>
    <xf numFmtId="164" fontId="0" fillId="5" borderId="7" xfId="0" applyNumberFormat="1" applyFont="1" applyFill="1"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9" fillId="5" borderId="5" xfId="0" applyFont="1" applyFill="1" applyBorder="1" applyAlignment="1">
      <alignment horizontal="center"/>
    </xf>
    <xf numFmtId="0" fontId="9" fillId="5" borderId="6" xfId="0" applyFont="1" applyFill="1" applyBorder="1" applyAlignment="1">
      <alignment horizontal="center"/>
    </xf>
    <xf numFmtId="0" fontId="9" fillId="5" borderId="7" xfId="0" applyFont="1" applyFill="1" applyBorder="1" applyAlignment="1">
      <alignment horizontal="center"/>
    </xf>
    <xf numFmtId="0" fontId="9" fillId="0" borderId="2"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16" fillId="0" borderId="5" xfId="0" applyFont="1" applyBorder="1" applyAlignment="1">
      <alignment horizontal="center" vertical="center"/>
    </xf>
    <xf numFmtId="0" fontId="16" fillId="0" borderId="27" xfId="0" applyFont="1" applyBorder="1" applyAlignment="1">
      <alignment horizontal="center" vertical="center"/>
    </xf>
    <xf numFmtId="0" fontId="9" fillId="4" borderId="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4" xfId="0" applyFont="1" applyFill="1" applyBorder="1" applyAlignment="1">
      <alignment horizontal="center" vertical="center"/>
    </xf>
    <xf numFmtId="9" fontId="35" fillId="3" borderId="24" xfId="1" applyFont="1" applyFill="1" applyBorder="1" applyAlignment="1">
      <alignment horizontal="center" vertical="center" wrapText="1"/>
    </xf>
    <xf numFmtId="9" fontId="35" fillId="3" borderId="1" xfId="1" applyFont="1" applyFill="1" applyBorder="1" applyAlignment="1">
      <alignment horizontal="center" vertical="center" wrapText="1"/>
    </xf>
    <xf numFmtId="164" fontId="2" fillId="3" borderId="24"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0" fillId="3" borderId="24" xfId="0" applyNumberFormat="1" applyFill="1" applyBorder="1" applyAlignment="1">
      <alignment horizontal="left" vertical="center"/>
    </xf>
    <xf numFmtId="164" fontId="0" fillId="3" borderId="1" xfId="0" applyNumberFormat="1" applyFill="1" applyBorder="1" applyAlignment="1">
      <alignment horizontal="left" vertical="center"/>
    </xf>
    <xf numFmtId="164" fontId="0" fillId="3" borderId="24"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27" xfId="0" applyFont="1" applyBorder="1" applyAlignment="1">
      <alignment horizontal="center"/>
    </xf>
    <xf numFmtId="0" fontId="9" fillId="4" borderId="91"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92" xfId="0" applyFont="1" applyFill="1" applyBorder="1" applyAlignment="1">
      <alignment horizontal="center" vertical="center"/>
    </xf>
    <xf numFmtId="0" fontId="9" fillId="4" borderId="68" xfId="0" applyFont="1" applyFill="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41" fillId="7" borderId="0" xfId="0" applyFont="1" applyFill="1" applyAlignment="1">
      <alignment horizontal="center"/>
    </xf>
    <xf numFmtId="0" fontId="30" fillId="0" borderId="0" xfId="0" applyFont="1" applyAlignment="1">
      <alignment horizontal="right" vertical="center" wrapText="1"/>
    </xf>
    <xf numFmtId="0" fontId="9" fillId="0" borderId="44" xfId="0" applyFont="1" applyBorder="1" applyAlignment="1">
      <alignment horizontal="center" vertical="center"/>
    </xf>
    <xf numFmtId="0" fontId="9" fillId="0" borderId="90" xfId="0" applyFont="1" applyBorder="1" applyAlignment="1">
      <alignment horizontal="center" vertical="center"/>
    </xf>
    <xf numFmtId="0" fontId="9" fillId="4" borderId="70"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75" xfId="0" applyFont="1" applyFill="1" applyBorder="1" applyAlignment="1">
      <alignment horizontal="center" vertical="center"/>
    </xf>
    <xf numFmtId="0" fontId="40" fillId="0" borderId="0" xfId="0" applyFont="1" applyBorder="1" applyAlignment="1">
      <alignment horizontal="center" vertical="center" wrapText="1"/>
    </xf>
    <xf numFmtId="0" fontId="40" fillId="0" borderId="0" xfId="0" applyFont="1" applyAlignment="1">
      <alignment horizontal="center" vertical="center" wrapText="1"/>
    </xf>
    <xf numFmtId="0" fontId="9" fillId="0" borderId="24" xfId="0" applyFont="1" applyBorder="1" applyAlignment="1">
      <alignment horizontal="center"/>
    </xf>
    <xf numFmtId="0" fontId="9" fillId="0" borderId="8" xfId="0" applyFont="1" applyBorder="1" applyAlignment="1">
      <alignment horizontal="center" vertical="center"/>
    </xf>
    <xf numFmtId="0" fontId="9" fillId="4" borderId="143" xfId="0" applyFont="1" applyFill="1" applyBorder="1" applyAlignment="1">
      <alignment horizontal="center" vertical="center"/>
    </xf>
    <xf numFmtId="0" fontId="16" fillId="0" borderId="0" xfId="0" applyFont="1" applyBorder="1" applyAlignment="1" applyProtection="1">
      <alignment horizontal="center" vertical="top"/>
      <protection locked="0"/>
    </xf>
    <xf numFmtId="0" fontId="2" fillId="3" borderId="24" xfId="0" applyFont="1" applyFill="1" applyBorder="1" applyAlignment="1">
      <alignment horizontal="center" vertical="center"/>
    </xf>
    <xf numFmtId="0" fontId="2" fillId="3" borderId="1" xfId="0" applyFont="1" applyFill="1" applyBorder="1" applyAlignment="1">
      <alignment horizontal="center" vertical="center"/>
    </xf>
    <xf numFmtId="166" fontId="35" fillId="3" borderId="24" xfId="1" applyNumberFormat="1" applyFont="1" applyFill="1" applyBorder="1" applyAlignment="1">
      <alignment horizontal="center" vertical="center" wrapText="1"/>
    </xf>
    <xf numFmtId="166" fontId="35" fillId="3" borderId="1" xfId="1" applyNumberFormat="1" applyFont="1" applyFill="1" applyBorder="1" applyAlignment="1">
      <alignment horizontal="center" vertical="center" wrapText="1"/>
    </xf>
    <xf numFmtId="0" fontId="0" fillId="0" borderId="32" xfId="0" applyBorder="1" applyAlignment="1" applyProtection="1">
      <alignment horizontal="center"/>
      <protection locked="0"/>
    </xf>
    <xf numFmtId="9" fontId="35" fillId="3" borderId="24" xfId="1" applyFont="1" applyFill="1" applyBorder="1" applyAlignment="1">
      <alignment horizontal="center" vertical="center"/>
    </xf>
    <xf numFmtId="9" fontId="35" fillId="3" borderId="1" xfId="1" applyFont="1" applyFill="1" applyBorder="1" applyAlignment="1">
      <alignment horizontal="center" vertical="center"/>
    </xf>
    <xf numFmtId="164" fontId="25" fillId="7" borderId="4" xfId="0" applyNumberFormat="1" applyFont="1" applyFill="1" applyBorder="1" applyAlignment="1">
      <alignment horizontal="center" vertical="center"/>
    </xf>
    <xf numFmtId="164" fontId="25" fillId="7" borderId="27" xfId="0" applyNumberFormat="1" applyFont="1" applyFill="1" applyBorder="1" applyAlignment="1">
      <alignment horizontal="center" vertical="center"/>
    </xf>
    <xf numFmtId="164" fontId="25" fillId="7" borderId="2" xfId="0" applyNumberFormat="1" applyFont="1" applyFill="1" applyBorder="1" applyAlignment="1">
      <alignment horizontal="center" vertical="center"/>
    </xf>
    <xf numFmtId="164" fontId="25" fillId="7" borderId="25" xfId="0" applyNumberFormat="1" applyFont="1" applyFill="1" applyBorder="1" applyAlignment="1">
      <alignment horizontal="center" vertical="center"/>
    </xf>
    <xf numFmtId="164" fontId="25" fillId="7" borderId="8" xfId="0" applyNumberFormat="1" applyFont="1" applyFill="1" applyBorder="1" applyAlignment="1">
      <alignment horizontal="center" vertical="center"/>
    </xf>
    <xf numFmtId="164" fontId="25" fillId="7" borderId="30" xfId="0" applyNumberFormat="1" applyFont="1" applyFill="1" applyBorder="1" applyAlignment="1">
      <alignment horizontal="center" vertical="center"/>
    </xf>
    <xf numFmtId="164" fontId="25" fillId="7" borderId="26" xfId="0" applyNumberFormat="1" applyFont="1" applyFill="1" applyBorder="1" applyAlignment="1">
      <alignment horizontal="center" vertical="center"/>
    </xf>
    <xf numFmtId="164" fontId="25" fillId="7" borderId="16" xfId="0" applyNumberFormat="1" applyFont="1" applyFill="1" applyBorder="1" applyAlignment="1">
      <alignment horizontal="center" vertical="center"/>
    </xf>
  </cellXfs>
  <cellStyles count="5">
    <cellStyle name="Euro" xfId="2" xr:uid="{00000000-0005-0000-0000-000000000000}"/>
    <cellStyle name="Normal" xfId="0" builtinId="0"/>
    <cellStyle name="Normal 2" xfId="3" xr:uid="{00000000-0005-0000-0000-000002000000}"/>
    <cellStyle name="Normal_Hoja2" xfId="4" xr:uid="{00000000-0005-0000-0000-000003000000}"/>
    <cellStyle name="Porcentaje" xfId="1" builtinId="5"/>
  </cellStyles>
  <dxfs count="624">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sz val="11"/>
        <color rgb="FF000000"/>
        <name val="Calibri"/>
      </font>
      <fill>
        <patternFill>
          <bgColor rgb="FFC0C0C0"/>
        </patternFill>
      </fill>
    </dxf>
    <dxf>
      <font>
        <sz val="11"/>
        <color rgb="FF000000"/>
        <name val="Calibri"/>
      </font>
      <fill>
        <patternFill>
          <bgColor rgb="FFC0C0C0"/>
        </patternFill>
      </fill>
    </dxf>
    <dxf>
      <font>
        <sz val="11"/>
        <color rgb="FF000000"/>
        <name val="Calibri"/>
      </font>
      <fill>
        <patternFill>
          <bgColor rgb="FFC0C0C0"/>
        </patternFill>
      </fill>
    </dxf>
    <dxf>
      <font>
        <sz val="11"/>
        <color rgb="FF000000"/>
        <name val="Calibri"/>
      </font>
      <fill>
        <patternFill>
          <bgColor rgb="FFC0C0C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sz val="11"/>
        <color rgb="FF000000"/>
        <name val="Calibri"/>
      </font>
      <fill>
        <patternFill>
          <bgColor rgb="FFC0C0C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9BBCFF"/>
      <color rgb="FFFFFF8B"/>
      <color rgb="FFC4E59F"/>
      <color rgb="FF256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16</xdr:col>
      <xdr:colOff>123825</xdr:colOff>
      <xdr:row>0</xdr:row>
      <xdr:rowOff>76200</xdr:rowOff>
    </xdr:from>
    <xdr:to>
      <xdr:col>22</xdr:col>
      <xdr:colOff>276225</xdr:colOff>
      <xdr:row>4</xdr:row>
      <xdr:rowOff>190500</xdr:rowOff>
    </xdr:to>
    <xdr:pic>
      <xdr:nvPicPr>
        <xdr:cNvPr id="2" name="6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079" t="32933" r="32088" b="55289"/>
        <a:stretch>
          <a:fillRect/>
        </a:stretch>
      </xdr:blipFill>
      <xdr:spPr bwMode="auto">
        <a:xfrm>
          <a:off x="14887575" y="76200"/>
          <a:ext cx="28289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0</xdr:row>
      <xdr:rowOff>0</xdr:rowOff>
    </xdr:from>
    <xdr:to>
      <xdr:col>2</xdr:col>
      <xdr:colOff>819150</xdr:colOff>
      <xdr:row>4</xdr:row>
      <xdr:rowOff>76200</xdr:rowOff>
    </xdr:to>
    <xdr:pic>
      <xdr:nvPicPr>
        <xdr:cNvPr id="3" name="7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0"/>
          <a:ext cx="2857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1979415</xdr:colOff>
      <xdr:row>0</xdr:row>
      <xdr:rowOff>104181</xdr:rowOff>
    </xdr:from>
    <xdr:ext cx="9124950" cy="781111"/>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4255890" y="104181"/>
          <a:ext cx="9124950" cy="781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s-ES" sz="2200" b="1">
              <a:solidFill>
                <a:schemeClr val="accent6">
                  <a:lumMod val="75000"/>
                </a:schemeClr>
              </a:solidFill>
              <a:effectLst/>
              <a:latin typeface="+mn-lt"/>
              <a:ea typeface="+mn-ea"/>
              <a:cs typeface="+mn-cs"/>
            </a:rPr>
            <a:t>COORDINACIÓN DE ORGANISMOS DESCENTRALIZADOS ESTATALES DE LOS CECyTEs</a:t>
          </a:r>
          <a:endParaRPr lang="es-MX" sz="2200">
            <a:solidFill>
              <a:schemeClr val="accent6">
                <a:lumMod val="75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1123950</xdr:colOff>
      <xdr:row>0</xdr:row>
      <xdr:rowOff>140804</xdr:rowOff>
    </xdr:from>
    <xdr:ext cx="9124950" cy="823036"/>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3062968" y="140804"/>
          <a:ext cx="9124950" cy="82303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a:r>
            <a:rPr lang="es-ES" sz="2200" b="1">
              <a:solidFill>
                <a:schemeClr val="accent6">
                  <a:lumMod val="75000"/>
                </a:schemeClr>
              </a:solidFill>
              <a:effectLst/>
              <a:latin typeface="+mn-lt"/>
              <a:ea typeface="+mn-ea"/>
              <a:cs typeface="+mn-cs"/>
            </a:rPr>
            <a:t>COORDINACIÓN DE ORGANISMOS DESCENTRALIZADOS ESTATALES DE LOS CECyTEs</a:t>
          </a:r>
          <a:endParaRPr lang="es-MX" sz="2200">
            <a:solidFill>
              <a:schemeClr val="accent6">
                <a:lumMod val="75000"/>
              </a:schemeClr>
            </a:solidFill>
            <a:effectLst/>
          </a:endParaRPr>
        </a:p>
      </xdr:txBody>
    </xdr:sp>
    <xdr:clientData/>
  </xdr:oneCellAnchor>
  <xdr:twoCellAnchor editAs="oneCell">
    <xdr:from>
      <xdr:col>0</xdr:col>
      <xdr:colOff>11339</xdr:colOff>
      <xdr:row>0</xdr:row>
      <xdr:rowOff>113393</xdr:rowOff>
    </xdr:from>
    <xdr:to>
      <xdr:col>3</xdr:col>
      <xdr:colOff>1236503</xdr:colOff>
      <xdr:row>4</xdr:row>
      <xdr:rowOff>201399</xdr:rowOff>
    </xdr:to>
    <xdr:pic>
      <xdr:nvPicPr>
        <xdr:cNvPr id="5" name="7 Imag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9" y="113393"/>
          <a:ext cx="2864415" cy="85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90714</xdr:colOff>
      <xdr:row>0</xdr:row>
      <xdr:rowOff>0</xdr:rowOff>
    </xdr:from>
    <xdr:to>
      <xdr:col>61</xdr:col>
      <xdr:colOff>204105</xdr:colOff>
      <xdr:row>3</xdr:row>
      <xdr:rowOff>181428</xdr:rowOff>
    </xdr:to>
    <xdr:pic>
      <xdr:nvPicPr>
        <xdr:cNvPr id="7" name="6 Imagen">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8079" t="32933" r="32088" b="55289"/>
        <a:stretch>
          <a:fillRect/>
        </a:stretch>
      </xdr:blipFill>
      <xdr:spPr bwMode="auto">
        <a:xfrm>
          <a:off x="15500803" y="0"/>
          <a:ext cx="2653393" cy="759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833436</xdr:colOff>
      <xdr:row>1</xdr:row>
      <xdr:rowOff>21432</xdr:rowOff>
    </xdr:from>
    <xdr:ext cx="14942345" cy="405432"/>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7822405" y="211932"/>
          <a:ext cx="1494234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2000" b="1">
              <a:solidFill>
                <a:schemeClr val="accent6">
                  <a:lumMod val="75000"/>
                </a:schemeClr>
              </a:solidFill>
              <a:latin typeface="+mn-lt"/>
            </a:rPr>
            <a:t>COORDINACIÓN DE ORGANISMOS DESCENTRALIZADOS ESTATALES DE CECyTEs</a:t>
          </a:r>
        </a:p>
      </xdr:txBody>
    </xdr:sp>
    <xdr:clientData/>
  </xdr:oneCellAnchor>
  <xdr:twoCellAnchor editAs="oneCell">
    <xdr:from>
      <xdr:col>0</xdr:col>
      <xdr:colOff>107156</xdr:colOff>
      <xdr:row>0</xdr:row>
      <xdr:rowOff>142875</xdr:rowOff>
    </xdr:from>
    <xdr:to>
      <xdr:col>2</xdr:col>
      <xdr:colOff>899883</xdr:colOff>
      <xdr:row>4</xdr:row>
      <xdr:rowOff>239952</xdr:rowOff>
    </xdr:to>
    <xdr:pic>
      <xdr:nvPicPr>
        <xdr:cNvPr id="5" name="7 Image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 y="142875"/>
          <a:ext cx="2864415" cy="85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62</xdr:col>
      <xdr:colOff>35719</xdr:colOff>
      <xdr:row>0</xdr:row>
      <xdr:rowOff>0</xdr:rowOff>
    </xdr:from>
    <xdr:to>
      <xdr:col>69</xdr:col>
      <xdr:colOff>228597</xdr:colOff>
      <xdr:row>4</xdr:row>
      <xdr:rowOff>3878</xdr:rowOff>
    </xdr:to>
    <xdr:pic>
      <xdr:nvPicPr>
        <xdr:cNvPr id="6" name="5 Image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8079" t="32933" r="32088" b="55289"/>
        <a:stretch>
          <a:fillRect/>
        </a:stretch>
      </xdr:blipFill>
      <xdr:spPr bwMode="auto">
        <a:xfrm>
          <a:off x="25705594" y="0"/>
          <a:ext cx="2653393" cy="759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K101"/>
  <sheetViews>
    <sheetView tabSelected="1" view="pageBreakPreview" topLeftCell="C10" zoomScale="73" zoomScaleNormal="73" zoomScaleSheetLayoutView="73" workbookViewId="0">
      <pane ySplit="915" topLeftCell="A73" activePane="bottomLeft"/>
      <selection activeCell="V25" sqref="V25"/>
      <selection pane="bottomLeft" activeCell="Q79" sqref="Q79"/>
    </sheetView>
  </sheetViews>
  <sheetFormatPr baseColWidth="10" defaultRowHeight="15" x14ac:dyDescent="0.25"/>
  <cols>
    <col min="1" max="1" width="16.5703125" customWidth="1"/>
    <col min="2" max="2" width="17.5703125" bestFit="1" customWidth="1"/>
    <col min="3" max="3" width="44.42578125" customWidth="1"/>
    <col min="4" max="4" width="36" customWidth="1"/>
    <col min="5" max="5" width="16.85546875" customWidth="1"/>
    <col min="6" max="6" width="12.85546875" customWidth="1"/>
    <col min="7" max="18" width="7.7109375" customWidth="1"/>
    <col min="19" max="19" width="1.5703125" customWidth="1"/>
    <col min="20" max="23" width="7.7109375" customWidth="1"/>
    <col min="24" max="24" width="6.85546875" style="819" bestFit="1" customWidth="1"/>
    <col min="25" max="25" width="5" style="819" customWidth="1"/>
    <col min="26" max="26" width="8" customWidth="1"/>
    <col min="27" max="27" width="6" customWidth="1"/>
    <col min="28" max="33" width="11.42578125" customWidth="1"/>
    <col min="35" max="35" width="21" customWidth="1"/>
    <col min="36" max="36" width="18.28515625" customWidth="1"/>
    <col min="257" max="257" width="16.5703125" customWidth="1"/>
    <col min="258" max="258" width="17.5703125" bestFit="1" customWidth="1"/>
    <col min="259" max="259" width="44.42578125" customWidth="1"/>
    <col min="260" max="260" width="36" customWidth="1"/>
    <col min="261" max="261" width="16.85546875" customWidth="1"/>
    <col min="262" max="262" width="12.85546875" customWidth="1"/>
    <col min="263" max="274" width="7.7109375" customWidth="1"/>
    <col min="275" max="275" width="1.5703125" customWidth="1"/>
    <col min="276" max="279" width="7.7109375" customWidth="1"/>
    <col min="280" max="280" width="4.85546875" bestFit="1" customWidth="1"/>
    <col min="281" max="281" width="6" bestFit="1" customWidth="1"/>
    <col min="513" max="513" width="16.5703125" customWidth="1"/>
    <col min="514" max="514" width="17.5703125" bestFit="1" customWidth="1"/>
    <col min="515" max="515" width="44.42578125" customWidth="1"/>
    <col min="516" max="516" width="36" customWidth="1"/>
    <col min="517" max="517" width="16.85546875" customWidth="1"/>
    <col min="518" max="518" width="12.85546875" customWidth="1"/>
    <col min="519" max="530" width="7.7109375" customWidth="1"/>
    <col min="531" max="531" width="1.5703125" customWidth="1"/>
    <col min="532" max="535" width="7.7109375" customWidth="1"/>
    <col min="536" max="536" width="4.85546875" bestFit="1" customWidth="1"/>
    <col min="537" max="537" width="6" bestFit="1" customWidth="1"/>
    <col min="769" max="769" width="16.5703125" customWidth="1"/>
    <col min="770" max="770" width="17.5703125" bestFit="1" customWidth="1"/>
    <col min="771" max="771" width="44.42578125" customWidth="1"/>
    <col min="772" max="772" width="36" customWidth="1"/>
    <col min="773" max="773" width="16.85546875" customWidth="1"/>
    <col min="774" max="774" width="12.85546875" customWidth="1"/>
    <col min="775" max="786" width="7.7109375" customWidth="1"/>
    <col min="787" max="787" width="1.5703125" customWidth="1"/>
    <col min="788" max="791" width="7.7109375" customWidth="1"/>
    <col min="792" max="792" width="4.85546875" bestFit="1" customWidth="1"/>
    <col min="793" max="793" width="6" bestFit="1" customWidth="1"/>
    <col min="1025" max="1025" width="16.5703125" customWidth="1"/>
    <col min="1026" max="1026" width="17.5703125" bestFit="1" customWidth="1"/>
    <col min="1027" max="1027" width="44.42578125" customWidth="1"/>
    <col min="1028" max="1028" width="36" customWidth="1"/>
    <col min="1029" max="1029" width="16.85546875" customWidth="1"/>
    <col min="1030" max="1030" width="12.85546875" customWidth="1"/>
    <col min="1031" max="1042" width="7.7109375" customWidth="1"/>
    <col min="1043" max="1043" width="1.5703125" customWidth="1"/>
    <col min="1044" max="1047" width="7.7109375" customWidth="1"/>
    <col min="1048" max="1048" width="4.85546875" bestFit="1" customWidth="1"/>
    <col min="1049" max="1049" width="6" bestFit="1" customWidth="1"/>
    <col min="1281" max="1281" width="16.5703125" customWidth="1"/>
    <col min="1282" max="1282" width="17.5703125" bestFit="1" customWidth="1"/>
    <col min="1283" max="1283" width="44.42578125" customWidth="1"/>
    <col min="1284" max="1284" width="36" customWidth="1"/>
    <col min="1285" max="1285" width="16.85546875" customWidth="1"/>
    <col min="1286" max="1286" width="12.85546875" customWidth="1"/>
    <col min="1287" max="1298" width="7.7109375" customWidth="1"/>
    <col min="1299" max="1299" width="1.5703125" customWidth="1"/>
    <col min="1300" max="1303" width="7.7109375" customWidth="1"/>
    <col min="1304" max="1304" width="4.85546875" bestFit="1" customWidth="1"/>
    <col min="1305" max="1305" width="6" bestFit="1" customWidth="1"/>
    <col min="1537" max="1537" width="16.5703125" customWidth="1"/>
    <col min="1538" max="1538" width="17.5703125" bestFit="1" customWidth="1"/>
    <col min="1539" max="1539" width="44.42578125" customWidth="1"/>
    <col min="1540" max="1540" width="36" customWidth="1"/>
    <col min="1541" max="1541" width="16.85546875" customWidth="1"/>
    <col min="1542" max="1542" width="12.85546875" customWidth="1"/>
    <col min="1543" max="1554" width="7.7109375" customWidth="1"/>
    <col min="1555" max="1555" width="1.5703125" customWidth="1"/>
    <col min="1556" max="1559" width="7.7109375" customWidth="1"/>
    <col min="1560" max="1560" width="4.85546875" bestFit="1" customWidth="1"/>
    <col min="1561" max="1561" width="6" bestFit="1" customWidth="1"/>
    <col min="1793" max="1793" width="16.5703125" customWidth="1"/>
    <col min="1794" max="1794" width="17.5703125" bestFit="1" customWidth="1"/>
    <col min="1795" max="1795" width="44.42578125" customWidth="1"/>
    <col min="1796" max="1796" width="36" customWidth="1"/>
    <col min="1797" max="1797" width="16.85546875" customWidth="1"/>
    <col min="1798" max="1798" width="12.85546875" customWidth="1"/>
    <col min="1799" max="1810" width="7.7109375" customWidth="1"/>
    <col min="1811" max="1811" width="1.5703125" customWidth="1"/>
    <col min="1812" max="1815" width="7.7109375" customWidth="1"/>
    <col min="1816" max="1816" width="4.85546875" bestFit="1" customWidth="1"/>
    <col min="1817" max="1817" width="6" bestFit="1" customWidth="1"/>
    <col min="2049" max="2049" width="16.5703125" customWidth="1"/>
    <col min="2050" max="2050" width="17.5703125" bestFit="1" customWidth="1"/>
    <col min="2051" max="2051" width="44.42578125" customWidth="1"/>
    <col min="2052" max="2052" width="36" customWidth="1"/>
    <col min="2053" max="2053" width="16.85546875" customWidth="1"/>
    <col min="2054" max="2054" width="12.85546875" customWidth="1"/>
    <col min="2055" max="2066" width="7.7109375" customWidth="1"/>
    <col min="2067" max="2067" width="1.5703125" customWidth="1"/>
    <col min="2068" max="2071" width="7.7109375" customWidth="1"/>
    <col min="2072" max="2072" width="4.85546875" bestFit="1" customWidth="1"/>
    <col min="2073" max="2073" width="6" bestFit="1" customWidth="1"/>
    <col min="2305" max="2305" width="16.5703125" customWidth="1"/>
    <col min="2306" max="2306" width="17.5703125" bestFit="1" customWidth="1"/>
    <col min="2307" max="2307" width="44.42578125" customWidth="1"/>
    <col min="2308" max="2308" width="36" customWidth="1"/>
    <col min="2309" max="2309" width="16.85546875" customWidth="1"/>
    <col min="2310" max="2310" width="12.85546875" customWidth="1"/>
    <col min="2311" max="2322" width="7.7109375" customWidth="1"/>
    <col min="2323" max="2323" width="1.5703125" customWidth="1"/>
    <col min="2324" max="2327" width="7.7109375" customWidth="1"/>
    <col min="2328" max="2328" width="4.85546875" bestFit="1" customWidth="1"/>
    <col min="2329" max="2329" width="6" bestFit="1" customWidth="1"/>
    <col min="2561" max="2561" width="16.5703125" customWidth="1"/>
    <col min="2562" max="2562" width="17.5703125" bestFit="1" customWidth="1"/>
    <col min="2563" max="2563" width="44.42578125" customWidth="1"/>
    <col min="2564" max="2564" width="36" customWidth="1"/>
    <col min="2565" max="2565" width="16.85546875" customWidth="1"/>
    <col min="2566" max="2566" width="12.85546875" customWidth="1"/>
    <col min="2567" max="2578" width="7.7109375" customWidth="1"/>
    <col min="2579" max="2579" width="1.5703125" customWidth="1"/>
    <col min="2580" max="2583" width="7.7109375" customWidth="1"/>
    <col min="2584" max="2584" width="4.85546875" bestFit="1" customWidth="1"/>
    <col min="2585" max="2585" width="6" bestFit="1" customWidth="1"/>
    <col min="2817" max="2817" width="16.5703125" customWidth="1"/>
    <col min="2818" max="2818" width="17.5703125" bestFit="1" customWidth="1"/>
    <col min="2819" max="2819" width="44.42578125" customWidth="1"/>
    <col min="2820" max="2820" width="36" customWidth="1"/>
    <col min="2821" max="2821" width="16.85546875" customWidth="1"/>
    <col min="2822" max="2822" width="12.85546875" customWidth="1"/>
    <col min="2823" max="2834" width="7.7109375" customWidth="1"/>
    <col min="2835" max="2835" width="1.5703125" customWidth="1"/>
    <col min="2836" max="2839" width="7.7109375" customWidth="1"/>
    <col min="2840" max="2840" width="4.85546875" bestFit="1" customWidth="1"/>
    <col min="2841" max="2841" width="6" bestFit="1" customWidth="1"/>
    <col min="3073" max="3073" width="16.5703125" customWidth="1"/>
    <col min="3074" max="3074" width="17.5703125" bestFit="1" customWidth="1"/>
    <col min="3075" max="3075" width="44.42578125" customWidth="1"/>
    <col min="3076" max="3076" width="36" customWidth="1"/>
    <col min="3077" max="3077" width="16.85546875" customWidth="1"/>
    <col min="3078" max="3078" width="12.85546875" customWidth="1"/>
    <col min="3079" max="3090" width="7.7109375" customWidth="1"/>
    <col min="3091" max="3091" width="1.5703125" customWidth="1"/>
    <col min="3092" max="3095" width="7.7109375" customWidth="1"/>
    <col min="3096" max="3096" width="4.85546875" bestFit="1" customWidth="1"/>
    <col min="3097" max="3097" width="6" bestFit="1" customWidth="1"/>
    <col min="3329" max="3329" width="16.5703125" customWidth="1"/>
    <col min="3330" max="3330" width="17.5703125" bestFit="1" customWidth="1"/>
    <col min="3331" max="3331" width="44.42578125" customWidth="1"/>
    <col min="3332" max="3332" width="36" customWidth="1"/>
    <col min="3333" max="3333" width="16.85546875" customWidth="1"/>
    <col min="3334" max="3334" width="12.85546875" customWidth="1"/>
    <col min="3335" max="3346" width="7.7109375" customWidth="1"/>
    <col min="3347" max="3347" width="1.5703125" customWidth="1"/>
    <col min="3348" max="3351" width="7.7109375" customWidth="1"/>
    <col min="3352" max="3352" width="4.85546875" bestFit="1" customWidth="1"/>
    <col min="3353" max="3353" width="6" bestFit="1" customWidth="1"/>
    <col min="3585" max="3585" width="16.5703125" customWidth="1"/>
    <col min="3586" max="3586" width="17.5703125" bestFit="1" customWidth="1"/>
    <col min="3587" max="3587" width="44.42578125" customWidth="1"/>
    <col min="3588" max="3588" width="36" customWidth="1"/>
    <col min="3589" max="3589" width="16.85546875" customWidth="1"/>
    <col min="3590" max="3590" width="12.85546875" customWidth="1"/>
    <col min="3591" max="3602" width="7.7109375" customWidth="1"/>
    <col min="3603" max="3603" width="1.5703125" customWidth="1"/>
    <col min="3604" max="3607" width="7.7109375" customWidth="1"/>
    <col min="3608" max="3608" width="4.85546875" bestFit="1" customWidth="1"/>
    <col min="3609" max="3609" width="6" bestFit="1" customWidth="1"/>
    <col min="3841" max="3841" width="16.5703125" customWidth="1"/>
    <col min="3842" max="3842" width="17.5703125" bestFit="1" customWidth="1"/>
    <col min="3843" max="3843" width="44.42578125" customWidth="1"/>
    <col min="3844" max="3844" width="36" customWidth="1"/>
    <col min="3845" max="3845" width="16.85546875" customWidth="1"/>
    <col min="3846" max="3846" width="12.85546875" customWidth="1"/>
    <col min="3847" max="3858" width="7.7109375" customWidth="1"/>
    <col min="3859" max="3859" width="1.5703125" customWidth="1"/>
    <col min="3860" max="3863" width="7.7109375" customWidth="1"/>
    <col min="3864" max="3864" width="4.85546875" bestFit="1" customWidth="1"/>
    <col min="3865" max="3865" width="6" bestFit="1" customWidth="1"/>
    <col min="4097" max="4097" width="16.5703125" customWidth="1"/>
    <col min="4098" max="4098" width="17.5703125" bestFit="1" customWidth="1"/>
    <col min="4099" max="4099" width="44.42578125" customWidth="1"/>
    <col min="4100" max="4100" width="36" customWidth="1"/>
    <col min="4101" max="4101" width="16.85546875" customWidth="1"/>
    <col min="4102" max="4102" width="12.85546875" customWidth="1"/>
    <col min="4103" max="4114" width="7.7109375" customWidth="1"/>
    <col min="4115" max="4115" width="1.5703125" customWidth="1"/>
    <col min="4116" max="4119" width="7.7109375" customWidth="1"/>
    <col min="4120" max="4120" width="4.85546875" bestFit="1" customWidth="1"/>
    <col min="4121" max="4121" width="6" bestFit="1" customWidth="1"/>
    <col min="4353" max="4353" width="16.5703125" customWidth="1"/>
    <col min="4354" max="4354" width="17.5703125" bestFit="1" customWidth="1"/>
    <col min="4355" max="4355" width="44.42578125" customWidth="1"/>
    <col min="4356" max="4356" width="36" customWidth="1"/>
    <col min="4357" max="4357" width="16.85546875" customWidth="1"/>
    <col min="4358" max="4358" width="12.85546875" customWidth="1"/>
    <col min="4359" max="4370" width="7.7109375" customWidth="1"/>
    <col min="4371" max="4371" width="1.5703125" customWidth="1"/>
    <col min="4372" max="4375" width="7.7109375" customWidth="1"/>
    <col min="4376" max="4376" width="4.85546875" bestFit="1" customWidth="1"/>
    <col min="4377" max="4377" width="6" bestFit="1" customWidth="1"/>
    <col min="4609" max="4609" width="16.5703125" customWidth="1"/>
    <col min="4610" max="4610" width="17.5703125" bestFit="1" customWidth="1"/>
    <col min="4611" max="4611" width="44.42578125" customWidth="1"/>
    <col min="4612" max="4612" width="36" customWidth="1"/>
    <col min="4613" max="4613" width="16.85546875" customWidth="1"/>
    <col min="4614" max="4614" width="12.85546875" customWidth="1"/>
    <col min="4615" max="4626" width="7.7109375" customWidth="1"/>
    <col min="4627" max="4627" width="1.5703125" customWidth="1"/>
    <col min="4628" max="4631" width="7.7109375" customWidth="1"/>
    <col min="4632" max="4632" width="4.85546875" bestFit="1" customWidth="1"/>
    <col min="4633" max="4633" width="6" bestFit="1" customWidth="1"/>
    <col min="4865" max="4865" width="16.5703125" customWidth="1"/>
    <col min="4866" max="4866" width="17.5703125" bestFit="1" customWidth="1"/>
    <col min="4867" max="4867" width="44.42578125" customWidth="1"/>
    <col min="4868" max="4868" width="36" customWidth="1"/>
    <col min="4869" max="4869" width="16.85546875" customWidth="1"/>
    <col min="4870" max="4870" width="12.85546875" customWidth="1"/>
    <col min="4871" max="4882" width="7.7109375" customWidth="1"/>
    <col min="4883" max="4883" width="1.5703125" customWidth="1"/>
    <col min="4884" max="4887" width="7.7109375" customWidth="1"/>
    <col min="4888" max="4888" width="4.85546875" bestFit="1" customWidth="1"/>
    <col min="4889" max="4889" width="6" bestFit="1" customWidth="1"/>
    <col min="5121" max="5121" width="16.5703125" customWidth="1"/>
    <col min="5122" max="5122" width="17.5703125" bestFit="1" customWidth="1"/>
    <col min="5123" max="5123" width="44.42578125" customWidth="1"/>
    <col min="5124" max="5124" width="36" customWidth="1"/>
    <col min="5125" max="5125" width="16.85546875" customWidth="1"/>
    <col min="5126" max="5126" width="12.85546875" customWidth="1"/>
    <col min="5127" max="5138" width="7.7109375" customWidth="1"/>
    <col min="5139" max="5139" width="1.5703125" customWidth="1"/>
    <col min="5140" max="5143" width="7.7109375" customWidth="1"/>
    <col min="5144" max="5144" width="4.85546875" bestFit="1" customWidth="1"/>
    <col min="5145" max="5145" width="6" bestFit="1" customWidth="1"/>
    <col min="5377" max="5377" width="16.5703125" customWidth="1"/>
    <col min="5378" max="5378" width="17.5703125" bestFit="1" customWidth="1"/>
    <col min="5379" max="5379" width="44.42578125" customWidth="1"/>
    <col min="5380" max="5380" width="36" customWidth="1"/>
    <col min="5381" max="5381" width="16.85546875" customWidth="1"/>
    <col min="5382" max="5382" width="12.85546875" customWidth="1"/>
    <col min="5383" max="5394" width="7.7109375" customWidth="1"/>
    <col min="5395" max="5395" width="1.5703125" customWidth="1"/>
    <col min="5396" max="5399" width="7.7109375" customWidth="1"/>
    <col min="5400" max="5400" width="4.85546875" bestFit="1" customWidth="1"/>
    <col min="5401" max="5401" width="6" bestFit="1" customWidth="1"/>
    <col min="5633" max="5633" width="16.5703125" customWidth="1"/>
    <col min="5634" max="5634" width="17.5703125" bestFit="1" customWidth="1"/>
    <col min="5635" max="5635" width="44.42578125" customWidth="1"/>
    <col min="5636" max="5636" width="36" customWidth="1"/>
    <col min="5637" max="5637" width="16.85546875" customWidth="1"/>
    <col min="5638" max="5638" width="12.85546875" customWidth="1"/>
    <col min="5639" max="5650" width="7.7109375" customWidth="1"/>
    <col min="5651" max="5651" width="1.5703125" customWidth="1"/>
    <col min="5652" max="5655" width="7.7109375" customWidth="1"/>
    <col min="5656" max="5656" width="4.85546875" bestFit="1" customWidth="1"/>
    <col min="5657" max="5657" width="6" bestFit="1" customWidth="1"/>
    <col min="5889" max="5889" width="16.5703125" customWidth="1"/>
    <col min="5890" max="5890" width="17.5703125" bestFit="1" customWidth="1"/>
    <col min="5891" max="5891" width="44.42578125" customWidth="1"/>
    <col min="5892" max="5892" width="36" customWidth="1"/>
    <col min="5893" max="5893" width="16.85546875" customWidth="1"/>
    <col min="5894" max="5894" width="12.85546875" customWidth="1"/>
    <col min="5895" max="5906" width="7.7109375" customWidth="1"/>
    <col min="5907" max="5907" width="1.5703125" customWidth="1"/>
    <col min="5908" max="5911" width="7.7109375" customWidth="1"/>
    <col min="5912" max="5912" width="4.85546875" bestFit="1" customWidth="1"/>
    <col min="5913" max="5913" width="6" bestFit="1" customWidth="1"/>
    <col min="6145" max="6145" width="16.5703125" customWidth="1"/>
    <col min="6146" max="6146" width="17.5703125" bestFit="1" customWidth="1"/>
    <col min="6147" max="6147" width="44.42578125" customWidth="1"/>
    <col min="6148" max="6148" width="36" customWidth="1"/>
    <col min="6149" max="6149" width="16.85546875" customWidth="1"/>
    <col min="6150" max="6150" width="12.85546875" customWidth="1"/>
    <col min="6151" max="6162" width="7.7109375" customWidth="1"/>
    <col min="6163" max="6163" width="1.5703125" customWidth="1"/>
    <col min="6164" max="6167" width="7.7109375" customWidth="1"/>
    <col min="6168" max="6168" width="4.85546875" bestFit="1" customWidth="1"/>
    <col min="6169" max="6169" width="6" bestFit="1" customWidth="1"/>
    <col min="6401" max="6401" width="16.5703125" customWidth="1"/>
    <col min="6402" max="6402" width="17.5703125" bestFit="1" customWidth="1"/>
    <col min="6403" max="6403" width="44.42578125" customWidth="1"/>
    <col min="6404" max="6404" width="36" customWidth="1"/>
    <col min="6405" max="6405" width="16.85546875" customWidth="1"/>
    <col min="6406" max="6406" width="12.85546875" customWidth="1"/>
    <col min="6407" max="6418" width="7.7109375" customWidth="1"/>
    <col min="6419" max="6419" width="1.5703125" customWidth="1"/>
    <col min="6420" max="6423" width="7.7109375" customWidth="1"/>
    <col min="6424" max="6424" width="4.85546875" bestFit="1" customWidth="1"/>
    <col min="6425" max="6425" width="6" bestFit="1" customWidth="1"/>
    <col min="6657" max="6657" width="16.5703125" customWidth="1"/>
    <col min="6658" max="6658" width="17.5703125" bestFit="1" customWidth="1"/>
    <col min="6659" max="6659" width="44.42578125" customWidth="1"/>
    <col min="6660" max="6660" width="36" customWidth="1"/>
    <col min="6661" max="6661" width="16.85546875" customWidth="1"/>
    <col min="6662" max="6662" width="12.85546875" customWidth="1"/>
    <col min="6663" max="6674" width="7.7109375" customWidth="1"/>
    <col min="6675" max="6675" width="1.5703125" customWidth="1"/>
    <col min="6676" max="6679" width="7.7109375" customWidth="1"/>
    <col min="6680" max="6680" width="4.85546875" bestFit="1" customWidth="1"/>
    <col min="6681" max="6681" width="6" bestFit="1" customWidth="1"/>
    <col min="6913" max="6913" width="16.5703125" customWidth="1"/>
    <col min="6914" max="6914" width="17.5703125" bestFit="1" customWidth="1"/>
    <col min="6915" max="6915" width="44.42578125" customWidth="1"/>
    <col min="6916" max="6916" width="36" customWidth="1"/>
    <col min="6917" max="6917" width="16.85546875" customWidth="1"/>
    <col min="6918" max="6918" width="12.85546875" customWidth="1"/>
    <col min="6919" max="6930" width="7.7109375" customWidth="1"/>
    <col min="6931" max="6931" width="1.5703125" customWidth="1"/>
    <col min="6932" max="6935" width="7.7109375" customWidth="1"/>
    <col min="6936" max="6936" width="4.85546875" bestFit="1" customWidth="1"/>
    <col min="6937" max="6937" width="6" bestFit="1" customWidth="1"/>
    <col min="7169" max="7169" width="16.5703125" customWidth="1"/>
    <col min="7170" max="7170" width="17.5703125" bestFit="1" customWidth="1"/>
    <col min="7171" max="7171" width="44.42578125" customWidth="1"/>
    <col min="7172" max="7172" width="36" customWidth="1"/>
    <col min="7173" max="7173" width="16.85546875" customWidth="1"/>
    <col min="7174" max="7174" width="12.85546875" customWidth="1"/>
    <col min="7175" max="7186" width="7.7109375" customWidth="1"/>
    <col min="7187" max="7187" width="1.5703125" customWidth="1"/>
    <col min="7188" max="7191" width="7.7109375" customWidth="1"/>
    <col min="7192" max="7192" width="4.85546875" bestFit="1" customWidth="1"/>
    <col min="7193" max="7193" width="6" bestFit="1" customWidth="1"/>
    <col min="7425" max="7425" width="16.5703125" customWidth="1"/>
    <col min="7426" max="7426" width="17.5703125" bestFit="1" customWidth="1"/>
    <col min="7427" max="7427" width="44.42578125" customWidth="1"/>
    <col min="7428" max="7428" width="36" customWidth="1"/>
    <col min="7429" max="7429" width="16.85546875" customWidth="1"/>
    <col min="7430" max="7430" width="12.85546875" customWidth="1"/>
    <col min="7431" max="7442" width="7.7109375" customWidth="1"/>
    <col min="7443" max="7443" width="1.5703125" customWidth="1"/>
    <col min="7444" max="7447" width="7.7109375" customWidth="1"/>
    <col min="7448" max="7448" width="4.85546875" bestFit="1" customWidth="1"/>
    <col min="7449" max="7449" width="6" bestFit="1" customWidth="1"/>
    <col min="7681" max="7681" width="16.5703125" customWidth="1"/>
    <col min="7682" max="7682" width="17.5703125" bestFit="1" customWidth="1"/>
    <col min="7683" max="7683" width="44.42578125" customWidth="1"/>
    <col min="7684" max="7684" width="36" customWidth="1"/>
    <col min="7685" max="7685" width="16.85546875" customWidth="1"/>
    <col min="7686" max="7686" width="12.85546875" customWidth="1"/>
    <col min="7687" max="7698" width="7.7109375" customWidth="1"/>
    <col min="7699" max="7699" width="1.5703125" customWidth="1"/>
    <col min="7700" max="7703" width="7.7109375" customWidth="1"/>
    <col min="7704" max="7704" width="4.85546875" bestFit="1" customWidth="1"/>
    <col min="7705" max="7705" width="6" bestFit="1" customWidth="1"/>
    <col min="7937" max="7937" width="16.5703125" customWidth="1"/>
    <col min="7938" max="7938" width="17.5703125" bestFit="1" customWidth="1"/>
    <col min="7939" max="7939" width="44.42578125" customWidth="1"/>
    <col min="7940" max="7940" width="36" customWidth="1"/>
    <col min="7941" max="7941" width="16.85546875" customWidth="1"/>
    <col min="7942" max="7942" width="12.85546875" customWidth="1"/>
    <col min="7943" max="7954" width="7.7109375" customWidth="1"/>
    <col min="7955" max="7955" width="1.5703125" customWidth="1"/>
    <col min="7956" max="7959" width="7.7109375" customWidth="1"/>
    <col min="7960" max="7960" width="4.85546875" bestFit="1" customWidth="1"/>
    <col min="7961" max="7961" width="6" bestFit="1" customWidth="1"/>
    <col min="8193" max="8193" width="16.5703125" customWidth="1"/>
    <col min="8194" max="8194" width="17.5703125" bestFit="1" customWidth="1"/>
    <col min="8195" max="8195" width="44.42578125" customWidth="1"/>
    <col min="8196" max="8196" width="36" customWidth="1"/>
    <col min="8197" max="8197" width="16.85546875" customWidth="1"/>
    <col min="8198" max="8198" width="12.85546875" customWidth="1"/>
    <col min="8199" max="8210" width="7.7109375" customWidth="1"/>
    <col min="8211" max="8211" width="1.5703125" customWidth="1"/>
    <col min="8212" max="8215" width="7.7109375" customWidth="1"/>
    <col min="8216" max="8216" width="4.85546875" bestFit="1" customWidth="1"/>
    <col min="8217" max="8217" width="6" bestFit="1" customWidth="1"/>
    <col min="8449" max="8449" width="16.5703125" customWidth="1"/>
    <col min="8450" max="8450" width="17.5703125" bestFit="1" customWidth="1"/>
    <col min="8451" max="8451" width="44.42578125" customWidth="1"/>
    <col min="8452" max="8452" width="36" customWidth="1"/>
    <col min="8453" max="8453" width="16.85546875" customWidth="1"/>
    <col min="8454" max="8454" width="12.85546875" customWidth="1"/>
    <col min="8455" max="8466" width="7.7109375" customWidth="1"/>
    <col min="8467" max="8467" width="1.5703125" customWidth="1"/>
    <col min="8468" max="8471" width="7.7109375" customWidth="1"/>
    <col min="8472" max="8472" width="4.85546875" bestFit="1" customWidth="1"/>
    <col min="8473" max="8473" width="6" bestFit="1" customWidth="1"/>
    <col min="8705" max="8705" width="16.5703125" customWidth="1"/>
    <col min="8706" max="8706" width="17.5703125" bestFit="1" customWidth="1"/>
    <col min="8707" max="8707" width="44.42578125" customWidth="1"/>
    <col min="8708" max="8708" width="36" customWidth="1"/>
    <col min="8709" max="8709" width="16.85546875" customWidth="1"/>
    <col min="8710" max="8710" width="12.85546875" customWidth="1"/>
    <col min="8711" max="8722" width="7.7109375" customWidth="1"/>
    <col min="8723" max="8723" width="1.5703125" customWidth="1"/>
    <col min="8724" max="8727" width="7.7109375" customWidth="1"/>
    <col min="8728" max="8728" width="4.85546875" bestFit="1" customWidth="1"/>
    <col min="8729" max="8729" width="6" bestFit="1" customWidth="1"/>
    <col min="8961" max="8961" width="16.5703125" customWidth="1"/>
    <col min="8962" max="8962" width="17.5703125" bestFit="1" customWidth="1"/>
    <col min="8963" max="8963" width="44.42578125" customWidth="1"/>
    <col min="8964" max="8964" width="36" customWidth="1"/>
    <col min="8965" max="8965" width="16.85546875" customWidth="1"/>
    <col min="8966" max="8966" width="12.85546875" customWidth="1"/>
    <col min="8967" max="8978" width="7.7109375" customWidth="1"/>
    <col min="8979" max="8979" width="1.5703125" customWidth="1"/>
    <col min="8980" max="8983" width="7.7109375" customWidth="1"/>
    <col min="8984" max="8984" width="4.85546875" bestFit="1" customWidth="1"/>
    <col min="8985" max="8985" width="6" bestFit="1" customWidth="1"/>
    <col min="9217" max="9217" width="16.5703125" customWidth="1"/>
    <col min="9218" max="9218" width="17.5703125" bestFit="1" customWidth="1"/>
    <col min="9219" max="9219" width="44.42578125" customWidth="1"/>
    <col min="9220" max="9220" width="36" customWidth="1"/>
    <col min="9221" max="9221" width="16.85546875" customWidth="1"/>
    <col min="9222" max="9222" width="12.85546875" customWidth="1"/>
    <col min="9223" max="9234" width="7.7109375" customWidth="1"/>
    <col min="9235" max="9235" width="1.5703125" customWidth="1"/>
    <col min="9236" max="9239" width="7.7109375" customWidth="1"/>
    <col min="9240" max="9240" width="4.85546875" bestFit="1" customWidth="1"/>
    <col min="9241" max="9241" width="6" bestFit="1" customWidth="1"/>
    <col min="9473" max="9473" width="16.5703125" customWidth="1"/>
    <col min="9474" max="9474" width="17.5703125" bestFit="1" customWidth="1"/>
    <col min="9475" max="9475" width="44.42578125" customWidth="1"/>
    <col min="9476" max="9476" width="36" customWidth="1"/>
    <col min="9477" max="9477" width="16.85546875" customWidth="1"/>
    <col min="9478" max="9478" width="12.85546875" customWidth="1"/>
    <col min="9479" max="9490" width="7.7109375" customWidth="1"/>
    <col min="9491" max="9491" width="1.5703125" customWidth="1"/>
    <col min="9492" max="9495" width="7.7109375" customWidth="1"/>
    <col min="9496" max="9496" width="4.85546875" bestFit="1" customWidth="1"/>
    <col min="9497" max="9497" width="6" bestFit="1" customWidth="1"/>
    <col min="9729" max="9729" width="16.5703125" customWidth="1"/>
    <col min="9730" max="9730" width="17.5703125" bestFit="1" customWidth="1"/>
    <col min="9731" max="9731" width="44.42578125" customWidth="1"/>
    <col min="9732" max="9732" width="36" customWidth="1"/>
    <col min="9733" max="9733" width="16.85546875" customWidth="1"/>
    <col min="9734" max="9734" width="12.85546875" customWidth="1"/>
    <col min="9735" max="9746" width="7.7109375" customWidth="1"/>
    <col min="9747" max="9747" width="1.5703125" customWidth="1"/>
    <col min="9748" max="9751" width="7.7109375" customWidth="1"/>
    <col min="9752" max="9752" width="4.85546875" bestFit="1" customWidth="1"/>
    <col min="9753" max="9753" width="6" bestFit="1" customWidth="1"/>
    <col min="9985" max="9985" width="16.5703125" customWidth="1"/>
    <col min="9986" max="9986" width="17.5703125" bestFit="1" customWidth="1"/>
    <col min="9987" max="9987" width="44.42578125" customWidth="1"/>
    <col min="9988" max="9988" width="36" customWidth="1"/>
    <col min="9989" max="9989" width="16.85546875" customWidth="1"/>
    <col min="9990" max="9990" width="12.85546875" customWidth="1"/>
    <col min="9991" max="10002" width="7.7109375" customWidth="1"/>
    <col min="10003" max="10003" width="1.5703125" customWidth="1"/>
    <col min="10004" max="10007" width="7.7109375" customWidth="1"/>
    <col min="10008" max="10008" width="4.85546875" bestFit="1" customWidth="1"/>
    <col min="10009" max="10009" width="6" bestFit="1" customWidth="1"/>
    <col min="10241" max="10241" width="16.5703125" customWidth="1"/>
    <col min="10242" max="10242" width="17.5703125" bestFit="1" customWidth="1"/>
    <col min="10243" max="10243" width="44.42578125" customWidth="1"/>
    <col min="10244" max="10244" width="36" customWidth="1"/>
    <col min="10245" max="10245" width="16.85546875" customWidth="1"/>
    <col min="10246" max="10246" width="12.85546875" customWidth="1"/>
    <col min="10247" max="10258" width="7.7109375" customWidth="1"/>
    <col min="10259" max="10259" width="1.5703125" customWidth="1"/>
    <col min="10260" max="10263" width="7.7109375" customWidth="1"/>
    <col min="10264" max="10264" width="4.85546875" bestFit="1" customWidth="1"/>
    <col min="10265" max="10265" width="6" bestFit="1" customWidth="1"/>
    <col min="10497" max="10497" width="16.5703125" customWidth="1"/>
    <col min="10498" max="10498" width="17.5703125" bestFit="1" customWidth="1"/>
    <col min="10499" max="10499" width="44.42578125" customWidth="1"/>
    <col min="10500" max="10500" width="36" customWidth="1"/>
    <col min="10501" max="10501" width="16.85546875" customWidth="1"/>
    <col min="10502" max="10502" width="12.85546875" customWidth="1"/>
    <col min="10503" max="10514" width="7.7109375" customWidth="1"/>
    <col min="10515" max="10515" width="1.5703125" customWidth="1"/>
    <col min="10516" max="10519" width="7.7109375" customWidth="1"/>
    <col min="10520" max="10520" width="4.85546875" bestFit="1" customWidth="1"/>
    <col min="10521" max="10521" width="6" bestFit="1" customWidth="1"/>
    <col min="10753" max="10753" width="16.5703125" customWidth="1"/>
    <col min="10754" max="10754" width="17.5703125" bestFit="1" customWidth="1"/>
    <col min="10755" max="10755" width="44.42578125" customWidth="1"/>
    <col min="10756" max="10756" width="36" customWidth="1"/>
    <col min="10757" max="10757" width="16.85546875" customWidth="1"/>
    <col min="10758" max="10758" width="12.85546875" customWidth="1"/>
    <col min="10759" max="10770" width="7.7109375" customWidth="1"/>
    <col min="10771" max="10771" width="1.5703125" customWidth="1"/>
    <col min="10772" max="10775" width="7.7109375" customWidth="1"/>
    <col min="10776" max="10776" width="4.85546875" bestFit="1" customWidth="1"/>
    <col min="10777" max="10777" width="6" bestFit="1" customWidth="1"/>
    <col min="11009" max="11009" width="16.5703125" customWidth="1"/>
    <col min="11010" max="11010" width="17.5703125" bestFit="1" customWidth="1"/>
    <col min="11011" max="11011" width="44.42578125" customWidth="1"/>
    <col min="11012" max="11012" width="36" customWidth="1"/>
    <col min="11013" max="11013" width="16.85546875" customWidth="1"/>
    <col min="11014" max="11014" width="12.85546875" customWidth="1"/>
    <col min="11015" max="11026" width="7.7109375" customWidth="1"/>
    <col min="11027" max="11027" width="1.5703125" customWidth="1"/>
    <col min="11028" max="11031" width="7.7109375" customWidth="1"/>
    <col min="11032" max="11032" width="4.85546875" bestFit="1" customWidth="1"/>
    <col min="11033" max="11033" width="6" bestFit="1" customWidth="1"/>
    <col min="11265" max="11265" width="16.5703125" customWidth="1"/>
    <col min="11266" max="11266" width="17.5703125" bestFit="1" customWidth="1"/>
    <col min="11267" max="11267" width="44.42578125" customWidth="1"/>
    <col min="11268" max="11268" width="36" customWidth="1"/>
    <col min="11269" max="11269" width="16.85546875" customWidth="1"/>
    <col min="11270" max="11270" width="12.85546875" customWidth="1"/>
    <col min="11271" max="11282" width="7.7109375" customWidth="1"/>
    <col min="11283" max="11283" width="1.5703125" customWidth="1"/>
    <col min="11284" max="11287" width="7.7109375" customWidth="1"/>
    <col min="11288" max="11288" width="4.85546875" bestFit="1" customWidth="1"/>
    <col min="11289" max="11289" width="6" bestFit="1" customWidth="1"/>
    <col min="11521" max="11521" width="16.5703125" customWidth="1"/>
    <col min="11522" max="11522" width="17.5703125" bestFit="1" customWidth="1"/>
    <col min="11523" max="11523" width="44.42578125" customWidth="1"/>
    <col min="11524" max="11524" width="36" customWidth="1"/>
    <col min="11525" max="11525" width="16.85546875" customWidth="1"/>
    <col min="11526" max="11526" width="12.85546875" customWidth="1"/>
    <col min="11527" max="11538" width="7.7109375" customWidth="1"/>
    <col min="11539" max="11539" width="1.5703125" customWidth="1"/>
    <col min="11540" max="11543" width="7.7109375" customWidth="1"/>
    <col min="11544" max="11544" width="4.85546875" bestFit="1" customWidth="1"/>
    <col min="11545" max="11545" width="6" bestFit="1" customWidth="1"/>
    <col min="11777" max="11777" width="16.5703125" customWidth="1"/>
    <col min="11778" max="11778" width="17.5703125" bestFit="1" customWidth="1"/>
    <col min="11779" max="11779" width="44.42578125" customWidth="1"/>
    <col min="11780" max="11780" width="36" customWidth="1"/>
    <col min="11781" max="11781" width="16.85546875" customWidth="1"/>
    <col min="11782" max="11782" width="12.85546875" customWidth="1"/>
    <col min="11783" max="11794" width="7.7109375" customWidth="1"/>
    <col min="11795" max="11795" width="1.5703125" customWidth="1"/>
    <col min="11796" max="11799" width="7.7109375" customWidth="1"/>
    <col min="11800" max="11800" width="4.85546875" bestFit="1" customWidth="1"/>
    <col min="11801" max="11801" width="6" bestFit="1" customWidth="1"/>
    <col min="12033" max="12033" width="16.5703125" customWidth="1"/>
    <col min="12034" max="12034" width="17.5703125" bestFit="1" customWidth="1"/>
    <col min="12035" max="12035" width="44.42578125" customWidth="1"/>
    <col min="12036" max="12036" width="36" customWidth="1"/>
    <col min="12037" max="12037" width="16.85546875" customWidth="1"/>
    <col min="12038" max="12038" width="12.85546875" customWidth="1"/>
    <col min="12039" max="12050" width="7.7109375" customWidth="1"/>
    <col min="12051" max="12051" width="1.5703125" customWidth="1"/>
    <col min="12052" max="12055" width="7.7109375" customWidth="1"/>
    <col min="12056" max="12056" width="4.85546875" bestFit="1" customWidth="1"/>
    <col min="12057" max="12057" width="6" bestFit="1" customWidth="1"/>
    <col min="12289" max="12289" width="16.5703125" customWidth="1"/>
    <col min="12290" max="12290" width="17.5703125" bestFit="1" customWidth="1"/>
    <col min="12291" max="12291" width="44.42578125" customWidth="1"/>
    <col min="12292" max="12292" width="36" customWidth="1"/>
    <col min="12293" max="12293" width="16.85546875" customWidth="1"/>
    <col min="12294" max="12294" width="12.85546875" customWidth="1"/>
    <col min="12295" max="12306" width="7.7109375" customWidth="1"/>
    <col min="12307" max="12307" width="1.5703125" customWidth="1"/>
    <col min="12308" max="12311" width="7.7109375" customWidth="1"/>
    <col min="12312" max="12312" width="4.85546875" bestFit="1" customWidth="1"/>
    <col min="12313" max="12313" width="6" bestFit="1" customWidth="1"/>
    <col min="12545" max="12545" width="16.5703125" customWidth="1"/>
    <col min="12546" max="12546" width="17.5703125" bestFit="1" customWidth="1"/>
    <col min="12547" max="12547" width="44.42578125" customWidth="1"/>
    <col min="12548" max="12548" width="36" customWidth="1"/>
    <col min="12549" max="12549" width="16.85546875" customWidth="1"/>
    <col min="12550" max="12550" width="12.85546875" customWidth="1"/>
    <col min="12551" max="12562" width="7.7109375" customWidth="1"/>
    <col min="12563" max="12563" width="1.5703125" customWidth="1"/>
    <col min="12564" max="12567" width="7.7109375" customWidth="1"/>
    <col min="12568" max="12568" width="4.85546875" bestFit="1" customWidth="1"/>
    <col min="12569" max="12569" width="6" bestFit="1" customWidth="1"/>
    <col min="12801" max="12801" width="16.5703125" customWidth="1"/>
    <col min="12802" max="12802" width="17.5703125" bestFit="1" customWidth="1"/>
    <col min="12803" max="12803" width="44.42578125" customWidth="1"/>
    <col min="12804" max="12804" width="36" customWidth="1"/>
    <col min="12805" max="12805" width="16.85546875" customWidth="1"/>
    <col min="12806" max="12806" width="12.85546875" customWidth="1"/>
    <col min="12807" max="12818" width="7.7109375" customWidth="1"/>
    <col min="12819" max="12819" width="1.5703125" customWidth="1"/>
    <col min="12820" max="12823" width="7.7109375" customWidth="1"/>
    <col min="12824" max="12824" width="4.85546875" bestFit="1" customWidth="1"/>
    <col min="12825" max="12825" width="6" bestFit="1" customWidth="1"/>
    <col min="13057" max="13057" width="16.5703125" customWidth="1"/>
    <col min="13058" max="13058" width="17.5703125" bestFit="1" customWidth="1"/>
    <col min="13059" max="13059" width="44.42578125" customWidth="1"/>
    <col min="13060" max="13060" width="36" customWidth="1"/>
    <col min="13061" max="13061" width="16.85546875" customWidth="1"/>
    <col min="13062" max="13062" width="12.85546875" customWidth="1"/>
    <col min="13063" max="13074" width="7.7109375" customWidth="1"/>
    <col min="13075" max="13075" width="1.5703125" customWidth="1"/>
    <col min="13076" max="13079" width="7.7109375" customWidth="1"/>
    <col min="13080" max="13080" width="4.85546875" bestFit="1" customWidth="1"/>
    <col min="13081" max="13081" width="6" bestFit="1" customWidth="1"/>
    <col min="13313" max="13313" width="16.5703125" customWidth="1"/>
    <col min="13314" max="13314" width="17.5703125" bestFit="1" customWidth="1"/>
    <col min="13315" max="13315" width="44.42578125" customWidth="1"/>
    <col min="13316" max="13316" width="36" customWidth="1"/>
    <col min="13317" max="13317" width="16.85546875" customWidth="1"/>
    <col min="13318" max="13318" width="12.85546875" customWidth="1"/>
    <col min="13319" max="13330" width="7.7109375" customWidth="1"/>
    <col min="13331" max="13331" width="1.5703125" customWidth="1"/>
    <col min="13332" max="13335" width="7.7109375" customWidth="1"/>
    <col min="13336" max="13336" width="4.85546875" bestFit="1" customWidth="1"/>
    <col min="13337" max="13337" width="6" bestFit="1" customWidth="1"/>
    <col min="13569" max="13569" width="16.5703125" customWidth="1"/>
    <col min="13570" max="13570" width="17.5703125" bestFit="1" customWidth="1"/>
    <col min="13571" max="13571" width="44.42578125" customWidth="1"/>
    <col min="13572" max="13572" width="36" customWidth="1"/>
    <col min="13573" max="13573" width="16.85546875" customWidth="1"/>
    <col min="13574" max="13574" width="12.85546875" customWidth="1"/>
    <col min="13575" max="13586" width="7.7109375" customWidth="1"/>
    <col min="13587" max="13587" width="1.5703125" customWidth="1"/>
    <col min="13588" max="13591" width="7.7109375" customWidth="1"/>
    <col min="13592" max="13592" width="4.85546875" bestFit="1" customWidth="1"/>
    <col min="13593" max="13593" width="6" bestFit="1" customWidth="1"/>
    <col min="13825" max="13825" width="16.5703125" customWidth="1"/>
    <col min="13826" max="13826" width="17.5703125" bestFit="1" customWidth="1"/>
    <col min="13827" max="13827" width="44.42578125" customWidth="1"/>
    <col min="13828" max="13828" width="36" customWidth="1"/>
    <col min="13829" max="13829" width="16.85546875" customWidth="1"/>
    <col min="13830" max="13830" width="12.85546875" customWidth="1"/>
    <col min="13831" max="13842" width="7.7109375" customWidth="1"/>
    <col min="13843" max="13843" width="1.5703125" customWidth="1"/>
    <col min="13844" max="13847" width="7.7109375" customWidth="1"/>
    <col min="13848" max="13848" width="4.85546875" bestFit="1" customWidth="1"/>
    <col min="13849" max="13849" width="6" bestFit="1" customWidth="1"/>
    <col min="14081" max="14081" width="16.5703125" customWidth="1"/>
    <col min="14082" max="14082" width="17.5703125" bestFit="1" customWidth="1"/>
    <col min="14083" max="14083" width="44.42578125" customWidth="1"/>
    <col min="14084" max="14084" width="36" customWidth="1"/>
    <col min="14085" max="14085" width="16.85546875" customWidth="1"/>
    <col min="14086" max="14086" width="12.85546875" customWidth="1"/>
    <col min="14087" max="14098" width="7.7109375" customWidth="1"/>
    <col min="14099" max="14099" width="1.5703125" customWidth="1"/>
    <col min="14100" max="14103" width="7.7109375" customWidth="1"/>
    <col min="14104" max="14104" width="4.85546875" bestFit="1" customWidth="1"/>
    <col min="14105" max="14105" width="6" bestFit="1" customWidth="1"/>
    <col min="14337" max="14337" width="16.5703125" customWidth="1"/>
    <col min="14338" max="14338" width="17.5703125" bestFit="1" customWidth="1"/>
    <col min="14339" max="14339" width="44.42578125" customWidth="1"/>
    <col min="14340" max="14340" width="36" customWidth="1"/>
    <col min="14341" max="14341" width="16.85546875" customWidth="1"/>
    <col min="14342" max="14342" width="12.85546875" customWidth="1"/>
    <col min="14343" max="14354" width="7.7109375" customWidth="1"/>
    <col min="14355" max="14355" width="1.5703125" customWidth="1"/>
    <col min="14356" max="14359" width="7.7109375" customWidth="1"/>
    <col min="14360" max="14360" width="4.85546875" bestFit="1" customWidth="1"/>
    <col min="14361" max="14361" width="6" bestFit="1" customWidth="1"/>
    <col min="14593" max="14593" width="16.5703125" customWidth="1"/>
    <col min="14594" max="14594" width="17.5703125" bestFit="1" customWidth="1"/>
    <col min="14595" max="14595" width="44.42578125" customWidth="1"/>
    <col min="14596" max="14596" width="36" customWidth="1"/>
    <col min="14597" max="14597" width="16.85546875" customWidth="1"/>
    <col min="14598" max="14598" width="12.85546875" customWidth="1"/>
    <col min="14599" max="14610" width="7.7109375" customWidth="1"/>
    <col min="14611" max="14611" width="1.5703125" customWidth="1"/>
    <col min="14612" max="14615" width="7.7109375" customWidth="1"/>
    <col min="14616" max="14616" width="4.85546875" bestFit="1" customWidth="1"/>
    <col min="14617" max="14617" width="6" bestFit="1" customWidth="1"/>
    <col min="14849" max="14849" width="16.5703125" customWidth="1"/>
    <col min="14850" max="14850" width="17.5703125" bestFit="1" customWidth="1"/>
    <col min="14851" max="14851" width="44.42578125" customWidth="1"/>
    <col min="14852" max="14852" width="36" customWidth="1"/>
    <col min="14853" max="14853" width="16.85546875" customWidth="1"/>
    <col min="14854" max="14854" width="12.85546875" customWidth="1"/>
    <col min="14855" max="14866" width="7.7109375" customWidth="1"/>
    <col min="14867" max="14867" width="1.5703125" customWidth="1"/>
    <col min="14868" max="14871" width="7.7109375" customWidth="1"/>
    <col min="14872" max="14872" width="4.85546875" bestFit="1" customWidth="1"/>
    <col min="14873" max="14873" width="6" bestFit="1" customWidth="1"/>
    <col min="15105" max="15105" width="16.5703125" customWidth="1"/>
    <col min="15106" max="15106" width="17.5703125" bestFit="1" customWidth="1"/>
    <col min="15107" max="15107" width="44.42578125" customWidth="1"/>
    <col min="15108" max="15108" width="36" customWidth="1"/>
    <col min="15109" max="15109" width="16.85546875" customWidth="1"/>
    <col min="15110" max="15110" width="12.85546875" customWidth="1"/>
    <col min="15111" max="15122" width="7.7109375" customWidth="1"/>
    <col min="15123" max="15123" width="1.5703125" customWidth="1"/>
    <col min="15124" max="15127" width="7.7109375" customWidth="1"/>
    <col min="15128" max="15128" width="4.85546875" bestFit="1" customWidth="1"/>
    <col min="15129" max="15129" width="6" bestFit="1" customWidth="1"/>
    <col min="15361" max="15361" width="16.5703125" customWidth="1"/>
    <col min="15362" max="15362" width="17.5703125" bestFit="1" customWidth="1"/>
    <col min="15363" max="15363" width="44.42578125" customWidth="1"/>
    <col min="15364" max="15364" width="36" customWidth="1"/>
    <col min="15365" max="15365" width="16.85546875" customWidth="1"/>
    <col min="15366" max="15366" width="12.85546875" customWidth="1"/>
    <col min="15367" max="15378" width="7.7109375" customWidth="1"/>
    <col min="15379" max="15379" width="1.5703125" customWidth="1"/>
    <col min="15380" max="15383" width="7.7109375" customWidth="1"/>
    <col min="15384" max="15384" width="4.85546875" bestFit="1" customWidth="1"/>
    <col min="15385" max="15385" width="6" bestFit="1" customWidth="1"/>
    <col min="15617" max="15617" width="16.5703125" customWidth="1"/>
    <col min="15618" max="15618" width="17.5703125" bestFit="1" customWidth="1"/>
    <col min="15619" max="15619" width="44.42578125" customWidth="1"/>
    <col min="15620" max="15620" width="36" customWidth="1"/>
    <col min="15621" max="15621" width="16.85546875" customWidth="1"/>
    <col min="15622" max="15622" width="12.85546875" customWidth="1"/>
    <col min="15623" max="15634" width="7.7109375" customWidth="1"/>
    <col min="15635" max="15635" width="1.5703125" customWidth="1"/>
    <col min="15636" max="15639" width="7.7109375" customWidth="1"/>
    <col min="15640" max="15640" width="4.85546875" bestFit="1" customWidth="1"/>
    <col min="15641" max="15641" width="6" bestFit="1" customWidth="1"/>
    <col min="15873" max="15873" width="16.5703125" customWidth="1"/>
    <col min="15874" max="15874" width="17.5703125" bestFit="1" customWidth="1"/>
    <col min="15875" max="15875" width="44.42578125" customWidth="1"/>
    <col min="15876" max="15876" width="36" customWidth="1"/>
    <col min="15877" max="15877" width="16.85546875" customWidth="1"/>
    <col min="15878" max="15878" width="12.85546875" customWidth="1"/>
    <col min="15879" max="15890" width="7.7109375" customWidth="1"/>
    <col min="15891" max="15891" width="1.5703125" customWidth="1"/>
    <col min="15892" max="15895" width="7.7109375" customWidth="1"/>
    <col min="15896" max="15896" width="4.85546875" bestFit="1" customWidth="1"/>
    <col min="15897" max="15897" width="6" bestFit="1" customWidth="1"/>
    <col min="16129" max="16129" width="16.5703125" customWidth="1"/>
    <col min="16130" max="16130" width="17.5703125" bestFit="1" customWidth="1"/>
    <col min="16131" max="16131" width="44.42578125" customWidth="1"/>
    <col min="16132" max="16132" width="36" customWidth="1"/>
    <col min="16133" max="16133" width="16.85546875" customWidth="1"/>
    <col min="16134" max="16134" width="12.85546875" customWidth="1"/>
    <col min="16135" max="16146" width="7.7109375" customWidth="1"/>
    <col min="16147" max="16147" width="1.5703125" customWidth="1"/>
    <col min="16148" max="16151" width="7.7109375" customWidth="1"/>
    <col min="16152" max="16152" width="4.85546875" bestFit="1" customWidth="1"/>
    <col min="16153" max="16153" width="6" bestFit="1" customWidth="1"/>
  </cols>
  <sheetData>
    <row r="3" spans="1:36" ht="15" customHeight="1" x14ac:dyDescent="0.25"/>
    <row r="4" spans="1:36" ht="15" customHeight="1" x14ac:dyDescent="0.25"/>
    <row r="5" spans="1:36" ht="24.75" customHeight="1" x14ac:dyDescent="0.25">
      <c r="D5" s="855"/>
      <c r="E5" s="855"/>
      <c r="F5" s="855"/>
      <c r="G5" s="855"/>
      <c r="H5" s="855"/>
      <c r="I5" s="855"/>
      <c r="J5" s="855"/>
      <c r="K5" s="855"/>
    </row>
    <row r="6" spans="1:36" ht="24.75" customHeight="1" x14ac:dyDescent="0.25">
      <c r="D6" s="53"/>
      <c r="E6" s="856" t="s">
        <v>131</v>
      </c>
      <c r="F6" s="856"/>
      <c r="G6" s="856"/>
      <c r="H6" s="53"/>
      <c r="I6" s="53"/>
      <c r="J6" s="53"/>
      <c r="K6" s="53"/>
    </row>
    <row r="7" spans="1:36" ht="24.75" customHeight="1" x14ac:dyDescent="0.25">
      <c r="A7" s="69"/>
      <c r="D7" s="856" t="s">
        <v>132</v>
      </c>
      <c r="E7" s="856"/>
      <c r="F7" s="856"/>
      <c r="G7" s="856"/>
      <c r="H7" s="856"/>
      <c r="I7" s="856"/>
      <c r="J7" s="856"/>
      <c r="K7" s="856"/>
      <c r="U7" s="830" t="s">
        <v>1</v>
      </c>
      <c r="V7" s="830"/>
    </row>
    <row r="8" spans="1:36" ht="18" customHeight="1" thickBot="1" x14ac:dyDescent="0.3">
      <c r="A8" s="857" t="s">
        <v>2</v>
      </c>
      <c r="B8" s="857"/>
      <c r="C8" s="858" t="s">
        <v>188</v>
      </c>
      <c r="D8" s="858"/>
      <c r="E8" s="1"/>
      <c r="F8" s="1"/>
      <c r="G8" s="1"/>
      <c r="O8" s="81" t="s">
        <v>3</v>
      </c>
      <c r="P8" s="11"/>
      <c r="Q8" s="11"/>
      <c r="R8" s="70" t="s">
        <v>189</v>
      </c>
      <c r="S8" s="70"/>
      <c r="T8" s="70"/>
      <c r="U8" s="830" t="s">
        <v>135</v>
      </c>
      <c r="V8" s="830"/>
    </row>
    <row r="9" spans="1:36" ht="16.5" customHeight="1" thickBot="1" x14ac:dyDescent="0.3">
      <c r="F9" s="2"/>
      <c r="G9" s="38"/>
      <c r="H9" s="38"/>
      <c r="I9" s="38"/>
    </row>
    <row r="10" spans="1:36" ht="16.5" customHeight="1" thickTop="1" thickBot="1" x14ac:dyDescent="0.3">
      <c r="A10" s="837" t="s">
        <v>4</v>
      </c>
      <c r="B10" s="837" t="s">
        <v>5</v>
      </c>
      <c r="C10" s="837" t="s">
        <v>6</v>
      </c>
      <c r="D10" s="837" t="s">
        <v>7</v>
      </c>
      <c r="E10" s="852" t="s">
        <v>8</v>
      </c>
      <c r="F10" s="837" t="s">
        <v>9</v>
      </c>
      <c r="G10" s="841" t="s">
        <v>42</v>
      </c>
      <c r="H10" s="842"/>
      <c r="I10" s="842"/>
      <c r="J10" s="843"/>
      <c r="K10" s="841" t="s">
        <v>41</v>
      </c>
      <c r="L10" s="842"/>
      <c r="M10" s="842"/>
      <c r="N10" s="843"/>
      <c r="O10" s="841" t="s">
        <v>40</v>
      </c>
      <c r="P10" s="842"/>
      <c r="Q10" s="842"/>
      <c r="R10" s="843"/>
      <c r="S10" s="92"/>
      <c r="T10" s="844" t="s">
        <v>10</v>
      </c>
      <c r="U10" s="845"/>
      <c r="V10" s="845"/>
      <c r="W10" s="846"/>
      <c r="X10" s="818"/>
      <c r="Y10" s="818"/>
    </row>
    <row r="11" spans="1:36" ht="15.75" customHeight="1" thickBot="1" x14ac:dyDescent="0.3">
      <c r="A11" s="838"/>
      <c r="B11" s="838"/>
      <c r="C11" s="838"/>
      <c r="D11" s="838"/>
      <c r="E11" s="853"/>
      <c r="F11" s="838"/>
      <c r="G11" s="847" t="s">
        <v>11</v>
      </c>
      <c r="H11" s="849" t="s">
        <v>12</v>
      </c>
      <c r="I11" s="850"/>
      <c r="J11" s="851"/>
      <c r="K11" s="847" t="s">
        <v>11</v>
      </c>
      <c r="L11" s="849" t="s">
        <v>12</v>
      </c>
      <c r="M11" s="850"/>
      <c r="N11" s="851"/>
      <c r="O11" s="847" t="s">
        <v>11</v>
      </c>
      <c r="P11" s="849" t="s">
        <v>12</v>
      </c>
      <c r="Q11" s="850"/>
      <c r="R11" s="851"/>
      <c r="S11" s="93"/>
      <c r="T11" s="847" t="s">
        <v>11</v>
      </c>
      <c r="U11" s="849" t="s">
        <v>12</v>
      </c>
      <c r="V11" s="850"/>
      <c r="W11" s="851"/>
      <c r="X11" s="820"/>
      <c r="Y11" s="820"/>
    </row>
    <row r="12" spans="1:36" ht="15.75" customHeight="1" thickBot="1" x14ac:dyDescent="0.3">
      <c r="A12" s="839"/>
      <c r="B12" s="839"/>
      <c r="C12" s="839"/>
      <c r="D12" s="839"/>
      <c r="E12" s="854"/>
      <c r="F12" s="839"/>
      <c r="G12" s="848"/>
      <c r="H12" s="88" t="s">
        <v>14</v>
      </c>
      <c r="I12" s="88" t="s">
        <v>15</v>
      </c>
      <c r="J12" s="89" t="s">
        <v>13</v>
      </c>
      <c r="K12" s="848"/>
      <c r="L12" s="88" t="s">
        <v>14</v>
      </c>
      <c r="M12" s="88" t="s">
        <v>15</v>
      </c>
      <c r="N12" s="89" t="s">
        <v>13</v>
      </c>
      <c r="O12" s="848"/>
      <c r="P12" s="88" t="s">
        <v>14</v>
      </c>
      <c r="Q12" s="88" t="s">
        <v>15</v>
      </c>
      <c r="R12" s="89" t="s">
        <v>13</v>
      </c>
      <c r="S12" s="92"/>
      <c r="T12" s="848"/>
      <c r="U12" s="88" t="s">
        <v>14</v>
      </c>
      <c r="V12" s="88" t="s">
        <v>15</v>
      </c>
      <c r="W12" s="89" t="s">
        <v>13</v>
      </c>
      <c r="X12" s="827" t="s">
        <v>200</v>
      </c>
      <c r="Y12" s="828"/>
      <c r="Z12" s="825" t="s">
        <v>201</v>
      </c>
      <c r="AH12" s="815" t="s">
        <v>198</v>
      </c>
      <c r="AI12" s="815" t="s">
        <v>197</v>
      </c>
      <c r="AJ12" s="816" t="s">
        <v>199</v>
      </c>
    </row>
    <row r="13" spans="1:36" ht="26.1" customHeight="1" thickTop="1" x14ac:dyDescent="0.25">
      <c r="A13" s="246" t="s">
        <v>46</v>
      </c>
      <c r="B13" s="58" t="s">
        <v>47</v>
      </c>
      <c r="C13" s="247" t="s">
        <v>144</v>
      </c>
      <c r="D13" s="248" t="s">
        <v>53</v>
      </c>
      <c r="E13" s="247">
        <v>344100002</v>
      </c>
      <c r="F13" s="249" t="s">
        <v>48</v>
      </c>
      <c r="G13" s="691">
        <v>1</v>
      </c>
      <c r="H13" s="650">
        <v>21</v>
      </c>
      <c r="I13" s="650">
        <v>9</v>
      </c>
      <c r="J13" s="642">
        <f>SUM(H13:I13)</f>
        <v>30</v>
      </c>
      <c r="K13" s="691">
        <v>1</v>
      </c>
      <c r="L13" s="649">
        <v>9</v>
      </c>
      <c r="M13" s="650">
        <v>4</v>
      </c>
      <c r="N13" s="643">
        <f>SUM(L13:M13)</f>
        <v>13</v>
      </c>
      <c r="O13" s="650">
        <v>1</v>
      </c>
      <c r="P13" s="650">
        <v>7</v>
      </c>
      <c r="Q13" s="650">
        <v>13</v>
      </c>
      <c r="R13" s="643">
        <f t="shared" ref="R13:R73" si="0">SUM(P13:Q13)</f>
        <v>20</v>
      </c>
      <c r="S13" s="644"/>
      <c r="T13" s="645">
        <f>SUM(G13,K13,O13)</f>
        <v>3</v>
      </c>
      <c r="U13" s="646">
        <f>SUM(H13,L13,P13)</f>
        <v>37</v>
      </c>
      <c r="V13" s="646">
        <f>SUM(I13,M13,Q13)</f>
        <v>26</v>
      </c>
      <c r="W13" s="643">
        <f t="shared" ref="W13:W44" si="1">J13+N13+R13</f>
        <v>63</v>
      </c>
      <c r="X13" s="822">
        <v>26</v>
      </c>
      <c r="Y13" s="822"/>
      <c r="AH13" s="18">
        <f>SUM(W13:W17)</f>
        <v>566</v>
      </c>
      <c r="AI13" s="809">
        <v>657</v>
      </c>
      <c r="AJ13" s="18">
        <f>AI13-AH13</f>
        <v>91</v>
      </c>
    </row>
    <row r="14" spans="1:36" ht="26.1" customHeight="1" x14ac:dyDescent="0.25">
      <c r="A14" s="246" t="s">
        <v>46</v>
      </c>
      <c r="B14" s="58" t="s">
        <v>47</v>
      </c>
      <c r="C14" s="58" t="s">
        <v>144</v>
      </c>
      <c r="D14" s="47" t="s">
        <v>133</v>
      </c>
      <c r="E14" s="48">
        <v>333502005</v>
      </c>
      <c r="F14" s="250" t="s">
        <v>48</v>
      </c>
      <c r="G14" s="648">
        <v>2</v>
      </c>
      <c r="H14" s="650">
        <v>14</v>
      </c>
      <c r="I14" s="650">
        <v>41</v>
      </c>
      <c r="J14" s="647">
        <f t="shared" ref="J14:J73" si="2">SUM(H14:I14)</f>
        <v>55</v>
      </c>
      <c r="K14" s="648">
        <v>1</v>
      </c>
      <c r="L14" s="649">
        <v>7</v>
      </c>
      <c r="M14" s="650">
        <v>19</v>
      </c>
      <c r="N14" s="651">
        <f t="shared" ref="N14:N73" si="3">SUM(L14:M14)</f>
        <v>26</v>
      </c>
      <c r="O14" s="650">
        <v>1</v>
      </c>
      <c r="P14" s="650">
        <v>5</v>
      </c>
      <c r="Q14" s="650">
        <v>11</v>
      </c>
      <c r="R14" s="651">
        <f t="shared" si="0"/>
        <v>16</v>
      </c>
      <c r="S14" s="644"/>
      <c r="T14" s="652">
        <f t="shared" ref="T14:V36" si="4">SUM(G14,K14,O14)</f>
        <v>4</v>
      </c>
      <c r="U14" s="653">
        <f t="shared" si="4"/>
        <v>26</v>
      </c>
      <c r="V14" s="653">
        <f>SUM(I14,M14,Q14)</f>
        <v>71</v>
      </c>
      <c r="W14" s="651">
        <f t="shared" si="1"/>
        <v>97</v>
      </c>
      <c r="X14" s="822">
        <v>31</v>
      </c>
      <c r="Y14" s="822"/>
      <c r="AJ14" s="18">
        <f t="shared" ref="AJ14:AJ76" si="5">AI14-AH14</f>
        <v>0</v>
      </c>
    </row>
    <row r="15" spans="1:36" ht="26.1" customHeight="1" x14ac:dyDescent="0.25">
      <c r="A15" s="246" t="s">
        <v>46</v>
      </c>
      <c r="B15" s="58" t="s">
        <v>47</v>
      </c>
      <c r="C15" s="58" t="s">
        <v>144</v>
      </c>
      <c r="D15" s="47" t="s">
        <v>49</v>
      </c>
      <c r="E15" s="48">
        <v>351400002</v>
      </c>
      <c r="F15" s="250" t="s">
        <v>48</v>
      </c>
      <c r="G15" s="648">
        <v>2</v>
      </c>
      <c r="H15" s="654">
        <v>17</v>
      </c>
      <c r="I15" s="654">
        <v>40</v>
      </c>
      <c r="J15" s="647">
        <f t="shared" si="2"/>
        <v>57</v>
      </c>
      <c r="K15" s="655">
        <v>2</v>
      </c>
      <c r="L15" s="656">
        <v>19</v>
      </c>
      <c r="M15" s="654">
        <v>35</v>
      </c>
      <c r="N15" s="651">
        <f>SUM(L15:M15)</f>
        <v>54</v>
      </c>
      <c r="O15" s="654">
        <v>2</v>
      </c>
      <c r="P15" s="654">
        <v>19</v>
      </c>
      <c r="Q15" s="654">
        <v>30</v>
      </c>
      <c r="R15" s="651">
        <f t="shared" si="0"/>
        <v>49</v>
      </c>
      <c r="S15" s="644"/>
      <c r="T15" s="652">
        <f t="shared" si="4"/>
        <v>6</v>
      </c>
      <c r="U15" s="653">
        <f>SUM(H15,L15,P15)</f>
        <v>55</v>
      </c>
      <c r="V15" s="653">
        <f t="shared" ref="V15:V36" si="6">SUM(I15,M15,Q15)</f>
        <v>105</v>
      </c>
      <c r="W15" s="651">
        <f t="shared" si="1"/>
        <v>160</v>
      </c>
      <c r="X15" s="822">
        <v>40</v>
      </c>
      <c r="Y15" s="822"/>
      <c r="AJ15" s="18">
        <f t="shared" si="5"/>
        <v>0</v>
      </c>
    </row>
    <row r="16" spans="1:36" ht="26.1" customHeight="1" x14ac:dyDescent="0.25">
      <c r="A16" s="246" t="s">
        <v>46</v>
      </c>
      <c r="B16" s="58" t="s">
        <v>47</v>
      </c>
      <c r="C16" s="58" t="s">
        <v>144</v>
      </c>
      <c r="D16" s="49" t="s">
        <v>137</v>
      </c>
      <c r="E16" s="58">
        <v>321300001</v>
      </c>
      <c r="F16" s="251" t="s">
        <v>48</v>
      </c>
      <c r="G16" s="655">
        <v>1</v>
      </c>
      <c r="H16" s="657">
        <v>19</v>
      </c>
      <c r="I16" s="657">
        <v>20</v>
      </c>
      <c r="J16" s="647">
        <f t="shared" si="2"/>
        <v>39</v>
      </c>
      <c r="K16" s="655">
        <v>1</v>
      </c>
      <c r="L16" s="656">
        <v>9</v>
      </c>
      <c r="M16" s="654">
        <v>9</v>
      </c>
      <c r="N16" s="651">
        <f t="shared" si="3"/>
        <v>18</v>
      </c>
      <c r="O16" s="657">
        <v>1</v>
      </c>
      <c r="P16" s="657">
        <v>10</v>
      </c>
      <c r="Q16" s="657">
        <v>8</v>
      </c>
      <c r="R16" s="651">
        <f t="shared" si="0"/>
        <v>18</v>
      </c>
      <c r="S16" s="644"/>
      <c r="T16" s="652">
        <f t="shared" si="4"/>
        <v>3</v>
      </c>
      <c r="U16" s="653">
        <f t="shared" si="4"/>
        <v>38</v>
      </c>
      <c r="V16" s="653">
        <f t="shared" si="6"/>
        <v>37</v>
      </c>
      <c r="W16" s="651">
        <f t="shared" si="1"/>
        <v>75</v>
      </c>
      <c r="X16" s="822">
        <v>33</v>
      </c>
      <c r="Y16" s="822"/>
      <c r="AJ16" s="18">
        <f t="shared" si="5"/>
        <v>0</v>
      </c>
    </row>
    <row r="17" spans="1:36" ht="26.1" customHeight="1" thickBot="1" x14ac:dyDescent="0.3">
      <c r="A17" s="252" t="s">
        <v>46</v>
      </c>
      <c r="B17" s="52" t="s">
        <v>47</v>
      </c>
      <c r="C17" s="52" t="s">
        <v>144</v>
      </c>
      <c r="D17" s="87" t="s">
        <v>134</v>
      </c>
      <c r="E17" s="50">
        <v>351500002</v>
      </c>
      <c r="F17" s="251" t="s">
        <v>48</v>
      </c>
      <c r="G17" s="655">
        <v>2</v>
      </c>
      <c r="H17" s="657">
        <v>65</v>
      </c>
      <c r="I17" s="657">
        <v>14</v>
      </c>
      <c r="J17" s="647">
        <f t="shared" si="2"/>
        <v>79</v>
      </c>
      <c r="K17" s="658">
        <v>2</v>
      </c>
      <c r="L17" s="659">
        <v>46</v>
      </c>
      <c r="M17" s="657">
        <v>7</v>
      </c>
      <c r="N17" s="651">
        <f t="shared" si="3"/>
        <v>53</v>
      </c>
      <c r="O17" s="660">
        <v>2</v>
      </c>
      <c r="P17" s="660">
        <v>36</v>
      </c>
      <c r="Q17" s="660">
        <v>3</v>
      </c>
      <c r="R17" s="651">
        <f t="shared" si="0"/>
        <v>39</v>
      </c>
      <c r="S17" s="644"/>
      <c r="T17" s="652">
        <f t="shared" si="4"/>
        <v>6</v>
      </c>
      <c r="U17" s="653">
        <f t="shared" si="4"/>
        <v>147</v>
      </c>
      <c r="V17" s="653">
        <f t="shared" si="6"/>
        <v>24</v>
      </c>
      <c r="W17" s="651">
        <f t="shared" si="1"/>
        <v>171</v>
      </c>
      <c r="X17" s="822">
        <v>85</v>
      </c>
      <c r="Y17" s="822">
        <f>SUM(X13:X17)</f>
        <v>215</v>
      </c>
      <c r="Z17" s="18">
        <f>SUM(W13:W17)</f>
        <v>566</v>
      </c>
      <c r="AA17" s="18">
        <f>SUM(R13:R17)</f>
        <v>142</v>
      </c>
      <c r="AB17" s="18">
        <f>SUM(U13:U17)</f>
        <v>303</v>
      </c>
      <c r="AC17" s="18">
        <f>SUM(V13:V17)</f>
        <v>263</v>
      </c>
      <c r="AD17" s="18">
        <f>SUM(W13:W17)</f>
        <v>566</v>
      </c>
      <c r="AE17" s="18">
        <f>SUM(J13:J17)</f>
        <v>260</v>
      </c>
      <c r="AF17" s="18">
        <f>SUM(N13:N17)</f>
        <v>164</v>
      </c>
      <c r="AG17" s="18">
        <f>SUM(R13:R17)</f>
        <v>142</v>
      </c>
      <c r="AH17" s="18"/>
      <c r="AJ17" s="18">
        <f t="shared" si="5"/>
        <v>0</v>
      </c>
    </row>
    <row r="18" spans="1:36" ht="26.1" customHeight="1" thickTop="1" x14ac:dyDescent="0.25">
      <c r="A18" s="253" t="s">
        <v>46</v>
      </c>
      <c r="B18" s="247" t="s">
        <v>50</v>
      </c>
      <c r="C18" s="247" t="s">
        <v>145</v>
      </c>
      <c r="D18" s="248" t="s">
        <v>51</v>
      </c>
      <c r="E18" s="247">
        <v>371200001</v>
      </c>
      <c r="F18" s="249" t="s">
        <v>48</v>
      </c>
      <c r="G18" s="663">
        <v>2</v>
      </c>
      <c r="H18" s="662">
        <v>15</v>
      </c>
      <c r="I18" s="662">
        <v>41</v>
      </c>
      <c r="J18" s="642">
        <f t="shared" si="2"/>
        <v>56</v>
      </c>
      <c r="K18" s="661">
        <v>2</v>
      </c>
      <c r="L18" s="662">
        <v>17</v>
      </c>
      <c r="M18" s="662">
        <v>44</v>
      </c>
      <c r="N18" s="643">
        <f t="shared" si="3"/>
        <v>61</v>
      </c>
      <c r="O18" s="663">
        <v>2</v>
      </c>
      <c r="P18" s="662">
        <v>6</v>
      </c>
      <c r="Q18" s="662">
        <v>45</v>
      </c>
      <c r="R18" s="643">
        <f t="shared" si="0"/>
        <v>51</v>
      </c>
      <c r="S18" s="644"/>
      <c r="T18" s="645">
        <f t="shared" si="4"/>
        <v>6</v>
      </c>
      <c r="U18" s="646">
        <f t="shared" si="4"/>
        <v>38</v>
      </c>
      <c r="V18" s="646">
        <f t="shared" si="6"/>
        <v>130</v>
      </c>
      <c r="W18" s="643">
        <f t="shared" si="1"/>
        <v>168</v>
      </c>
      <c r="X18" s="822">
        <v>11</v>
      </c>
      <c r="Y18" s="822"/>
      <c r="AH18" s="18">
        <f>SUM(W18:W21)</f>
        <v>528</v>
      </c>
      <c r="AI18" s="809">
        <v>573</v>
      </c>
      <c r="AJ18" s="18">
        <f>AI18-AH18</f>
        <v>45</v>
      </c>
    </row>
    <row r="19" spans="1:36" ht="26.1" customHeight="1" x14ac:dyDescent="0.25">
      <c r="A19" s="56" t="s">
        <v>46</v>
      </c>
      <c r="B19" s="48" t="s">
        <v>50</v>
      </c>
      <c r="C19" s="48" t="s">
        <v>145</v>
      </c>
      <c r="D19" s="47" t="s">
        <v>52</v>
      </c>
      <c r="E19" s="48">
        <v>351200001</v>
      </c>
      <c r="F19" s="250" t="s">
        <v>48</v>
      </c>
      <c r="G19" s="656">
        <v>1</v>
      </c>
      <c r="H19" s="654">
        <v>38</v>
      </c>
      <c r="I19" s="654">
        <v>7</v>
      </c>
      <c r="J19" s="647">
        <f t="shared" si="2"/>
        <v>45</v>
      </c>
      <c r="K19" s="648">
        <v>1</v>
      </c>
      <c r="L19" s="650">
        <v>42</v>
      </c>
      <c r="M19" s="650">
        <v>2</v>
      </c>
      <c r="N19" s="651">
        <f t="shared" si="3"/>
        <v>44</v>
      </c>
      <c r="O19" s="649">
        <v>1</v>
      </c>
      <c r="P19" s="650">
        <v>26</v>
      </c>
      <c r="Q19" s="650">
        <v>0</v>
      </c>
      <c r="R19" s="651">
        <f t="shared" si="0"/>
        <v>26</v>
      </c>
      <c r="S19" s="644"/>
      <c r="T19" s="652">
        <f t="shared" si="4"/>
        <v>3</v>
      </c>
      <c r="U19" s="653">
        <f t="shared" si="4"/>
        <v>106</v>
      </c>
      <c r="V19" s="653">
        <f t="shared" si="6"/>
        <v>9</v>
      </c>
      <c r="W19" s="651">
        <f t="shared" si="1"/>
        <v>115</v>
      </c>
      <c r="X19" s="822">
        <v>11</v>
      </c>
      <c r="Y19" s="822"/>
      <c r="AJ19" s="18">
        <f t="shared" si="5"/>
        <v>0</v>
      </c>
    </row>
    <row r="20" spans="1:36" ht="26.1" customHeight="1" x14ac:dyDescent="0.25">
      <c r="A20" s="56" t="s">
        <v>46</v>
      </c>
      <c r="B20" s="48" t="s">
        <v>50</v>
      </c>
      <c r="C20" s="48" t="s">
        <v>145</v>
      </c>
      <c r="D20" s="47" t="s">
        <v>133</v>
      </c>
      <c r="E20" s="48">
        <v>333502005</v>
      </c>
      <c r="F20" s="250" t="s">
        <v>48</v>
      </c>
      <c r="G20" s="649">
        <v>1</v>
      </c>
      <c r="H20" s="650">
        <v>16</v>
      </c>
      <c r="I20" s="650">
        <v>22</v>
      </c>
      <c r="J20" s="647">
        <f t="shared" si="2"/>
        <v>38</v>
      </c>
      <c r="K20" s="655">
        <v>1</v>
      </c>
      <c r="L20" s="654">
        <v>6</v>
      </c>
      <c r="M20" s="654">
        <v>40</v>
      </c>
      <c r="N20" s="651">
        <f t="shared" si="3"/>
        <v>46</v>
      </c>
      <c r="O20" s="656">
        <v>1</v>
      </c>
      <c r="P20" s="654">
        <v>12</v>
      </c>
      <c r="Q20" s="654">
        <v>27</v>
      </c>
      <c r="R20" s="651">
        <f t="shared" si="0"/>
        <v>39</v>
      </c>
      <c r="S20" s="644"/>
      <c r="T20" s="652">
        <f t="shared" si="4"/>
        <v>3</v>
      </c>
      <c r="U20" s="653">
        <f t="shared" si="4"/>
        <v>34</v>
      </c>
      <c r="V20" s="653">
        <f t="shared" si="4"/>
        <v>89</v>
      </c>
      <c r="W20" s="651">
        <f t="shared" si="1"/>
        <v>123</v>
      </c>
      <c r="X20" s="822">
        <v>9</v>
      </c>
      <c r="Y20" s="822"/>
      <c r="Z20" s="18"/>
      <c r="AE20" s="18">
        <f>SUM(U18:U21)</f>
        <v>245</v>
      </c>
      <c r="AF20" s="18">
        <f>SUM(V18:V21)</f>
        <v>283</v>
      </c>
      <c r="AG20" s="18">
        <f>SUM(W18:W21)</f>
        <v>528</v>
      </c>
      <c r="AH20" s="18"/>
      <c r="AJ20" s="18">
        <f t="shared" si="5"/>
        <v>0</v>
      </c>
    </row>
    <row r="21" spans="1:36" ht="26.1" customHeight="1" thickBot="1" x14ac:dyDescent="0.3">
      <c r="A21" s="254" t="s">
        <v>46</v>
      </c>
      <c r="B21" s="255" t="s">
        <v>50</v>
      </c>
      <c r="C21" s="50" t="s">
        <v>145</v>
      </c>
      <c r="D21" s="51" t="s">
        <v>53</v>
      </c>
      <c r="E21" s="52">
        <v>344100002</v>
      </c>
      <c r="F21" s="256" t="s">
        <v>48</v>
      </c>
      <c r="G21" s="667">
        <v>1</v>
      </c>
      <c r="H21" s="664">
        <v>31</v>
      </c>
      <c r="I21" s="664">
        <v>18</v>
      </c>
      <c r="J21" s="665">
        <f t="shared" si="2"/>
        <v>49</v>
      </c>
      <c r="K21" s="658">
        <v>1</v>
      </c>
      <c r="L21" s="664">
        <v>19</v>
      </c>
      <c r="M21" s="664">
        <v>20</v>
      </c>
      <c r="N21" s="666">
        <f t="shared" si="3"/>
        <v>39</v>
      </c>
      <c r="O21" s="667">
        <v>1</v>
      </c>
      <c r="P21" s="664">
        <v>17</v>
      </c>
      <c r="Q21" s="664">
        <v>17</v>
      </c>
      <c r="R21" s="666">
        <f t="shared" si="0"/>
        <v>34</v>
      </c>
      <c r="S21" s="644"/>
      <c r="T21" s="668">
        <f t="shared" si="4"/>
        <v>3</v>
      </c>
      <c r="U21" s="669">
        <f t="shared" si="4"/>
        <v>67</v>
      </c>
      <c r="V21" s="669">
        <f t="shared" si="6"/>
        <v>55</v>
      </c>
      <c r="W21" s="666">
        <f t="shared" si="1"/>
        <v>122</v>
      </c>
      <c r="X21" s="822">
        <v>10</v>
      </c>
      <c r="Y21" s="822">
        <f>SUM(X18:X21)</f>
        <v>41</v>
      </c>
      <c r="Z21" s="18">
        <f>SUM(W18:W21)</f>
        <v>528</v>
      </c>
      <c r="AB21" s="18">
        <f>SUM(U18:U21)</f>
        <v>245</v>
      </c>
      <c r="AC21" s="18">
        <f>SUM(V18:V21)</f>
        <v>283</v>
      </c>
      <c r="AD21" s="18">
        <f>SUM(W18:W21)</f>
        <v>528</v>
      </c>
      <c r="AE21" s="18">
        <f>SUM(J18:J21)</f>
        <v>188</v>
      </c>
      <c r="AF21" s="18">
        <f>SUM(N18:N21)</f>
        <v>190</v>
      </c>
      <c r="AG21" s="18">
        <f>SUM(R18:R21)</f>
        <v>150</v>
      </c>
      <c r="AH21" s="18"/>
      <c r="AJ21" s="18">
        <f t="shared" si="5"/>
        <v>0</v>
      </c>
    </row>
    <row r="22" spans="1:36" ht="26.1" customHeight="1" x14ac:dyDescent="0.25">
      <c r="A22" s="56" t="s">
        <v>46</v>
      </c>
      <c r="B22" s="48" t="s">
        <v>54</v>
      </c>
      <c r="C22" s="247" t="s">
        <v>123</v>
      </c>
      <c r="D22" s="248" t="s">
        <v>51</v>
      </c>
      <c r="E22" s="247">
        <v>371200001</v>
      </c>
      <c r="F22" s="250" t="s">
        <v>48</v>
      </c>
      <c r="G22" s="670">
        <v>2</v>
      </c>
      <c r="H22" s="671">
        <v>12</v>
      </c>
      <c r="I22" s="671">
        <v>46</v>
      </c>
      <c r="J22" s="672">
        <f t="shared" si="2"/>
        <v>58</v>
      </c>
      <c r="K22" s="673">
        <v>2</v>
      </c>
      <c r="L22" s="674">
        <v>12</v>
      </c>
      <c r="M22" s="674">
        <v>58</v>
      </c>
      <c r="N22" s="675">
        <f t="shared" si="3"/>
        <v>70</v>
      </c>
      <c r="O22" s="676">
        <v>2</v>
      </c>
      <c r="P22" s="674">
        <v>7</v>
      </c>
      <c r="Q22" s="674">
        <v>39</v>
      </c>
      <c r="R22" s="675">
        <f t="shared" si="0"/>
        <v>46</v>
      </c>
      <c r="S22" s="644"/>
      <c r="T22" s="677">
        <f t="shared" si="4"/>
        <v>6</v>
      </c>
      <c r="U22" s="678">
        <f t="shared" si="4"/>
        <v>31</v>
      </c>
      <c r="V22" s="678">
        <f t="shared" si="6"/>
        <v>143</v>
      </c>
      <c r="W22" s="675">
        <f t="shared" si="1"/>
        <v>174</v>
      </c>
      <c r="X22" s="822">
        <v>8</v>
      </c>
      <c r="Y22" s="822"/>
      <c r="AH22" s="18">
        <f>SUM(W22:W24)</f>
        <v>599</v>
      </c>
      <c r="AI22" s="809">
        <v>661</v>
      </c>
      <c r="AJ22" s="18">
        <f t="shared" si="5"/>
        <v>62</v>
      </c>
    </row>
    <row r="23" spans="1:36" ht="26.1" customHeight="1" x14ac:dyDescent="0.25">
      <c r="A23" s="56" t="s">
        <v>46</v>
      </c>
      <c r="B23" s="48" t="s">
        <v>54</v>
      </c>
      <c r="C23" s="48" t="s">
        <v>146</v>
      </c>
      <c r="D23" s="47" t="s">
        <v>133</v>
      </c>
      <c r="E23" s="48">
        <v>333502005</v>
      </c>
      <c r="F23" s="250" t="s">
        <v>48</v>
      </c>
      <c r="G23" s="648">
        <v>2</v>
      </c>
      <c r="H23" s="650">
        <v>32</v>
      </c>
      <c r="I23" s="650">
        <v>36</v>
      </c>
      <c r="J23" s="647">
        <f t="shared" si="2"/>
        <v>68</v>
      </c>
      <c r="K23" s="648">
        <v>3</v>
      </c>
      <c r="L23" s="650">
        <v>20</v>
      </c>
      <c r="M23" s="650">
        <v>54</v>
      </c>
      <c r="N23" s="651">
        <f t="shared" si="3"/>
        <v>74</v>
      </c>
      <c r="O23" s="649">
        <v>2</v>
      </c>
      <c r="P23" s="650">
        <v>22</v>
      </c>
      <c r="Q23" s="650">
        <v>19</v>
      </c>
      <c r="R23" s="651">
        <f t="shared" si="0"/>
        <v>41</v>
      </c>
      <c r="S23" s="644"/>
      <c r="T23" s="652">
        <f t="shared" si="4"/>
        <v>7</v>
      </c>
      <c r="U23" s="653">
        <f t="shared" si="4"/>
        <v>74</v>
      </c>
      <c r="V23" s="653">
        <f t="shared" si="6"/>
        <v>109</v>
      </c>
      <c r="W23" s="651">
        <f t="shared" si="1"/>
        <v>183</v>
      </c>
      <c r="X23" s="822">
        <v>68</v>
      </c>
      <c r="Y23" s="822"/>
      <c r="AJ23" s="18">
        <f t="shared" si="5"/>
        <v>0</v>
      </c>
    </row>
    <row r="24" spans="1:36" ht="26.1" customHeight="1" thickBot="1" x14ac:dyDescent="0.3">
      <c r="A24" s="254" t="s">
        <v>46</v>
      </c>
      <c r="B24" s="255" t="s">
        <v>54</v>
      </c>
      <c r="C24" s="50" t="s">
        <v>146</v>
      </c>
      <c r="D24" s="51" t="s">
        <v>57</v>
      </c>
      <c r="E24" s="52">
        <v>351700001</v>
      </c>
      <c r="F24" s="256" t="s">
        <v>48</v>
      </c>
      <c r="G24" s="679">
        <v>3</v>
      </c>
      <c r="H24" s="657">
        <v>66</v>
      </c>
      <c r="I24" s="657">
        <v>42</v>
      </c>
      <c r="J24" s="680">
        <f t="shared" si="2"/>
        <v>108</v>
      </c>
      <c r="K24" s="679">
        <v>3</v>
      </c>
      <c r="L24" s="657">
        <v>66</v>
      </c>
      <c r="M24" s="657">
        <v>26</v>
      </c>
      <c r="N24" s="681">
        <f t="shared" si="3"/>
        <v>92</v>
      </c>
      <c r="O24" s="659">
        <v>2</v>
      </c>
      <c r="P24" s="657">
        <v>20</v>
      </c>
      <c r="Q24" s="657">
        <v>22</v>
      </c>
      <c r="R24" s="681">
        <f t="shared" si="0"/>
        <v>42</v>
      </c>
      <c r="S24" s="644"/>
      <c r="T24" s="682">
        <f t="shared" si="4"/>
        <v>8</v>
      </c>
      <c r="U24" s="683">
        <f t="shared" si="4"/>
        <v>152</v>
      </c>
      <c r="V24" s="683">
        <f t="shared" si="6"/>
        <v>90</v>
      </c>
      <c r="W24" s="681">
        <f t="shared" si="1"/>
        <v>242</v>
      </c>
      <c r="X24" s="822">
        <v>56</v>
      </c>
      <c r="Y24" s="822">
        <v>132</v>
      </c>
      <c r="Z24" s="18">
        <f>SUM(W22:W24)</f>
        <v>599</v>
      </c>
      <c r="AA24" s="18">
        <f>SUM(J22:J24)</f>
        <v>234</v>
      </c>
      <c r="AB24" s="18">
        <f>SUM(U22:U24)</f>
        <v>257</v>
      </c>
      <c r="AC24" s="18">
        <f>SUM(V22:V24)</f>
        <v>342</v>
      </c>
      <c r="AD24" s="18">
        <f>SUM(W22:W24)</f>
        <v>599</v>
      </c>
      <c r="AE24" s="18">
        <f>SUM(J22:J24)</f>
        <v>234</v>
      </c>
      <c r="AF24" s="18">
        <f>SUM(N22:N24)</f>
        <v>236</v>
      </c>
      <c r="AG24" s="18">
        <f>SUM(R22:R24)</f>
        <v>129</v>
      </c>
      <c r="AH24" s="18"/>
      <c r="AJ24" s="18">
        <f t="shared" si="5"/>
        <v>0</v>
      </c>
    </row>
    <row r="25" spans="1:36" ht="26.1" customHeight="1" thickTop="1" x14ac:dyDescent="0.25">
      <c r="A25" s="56" t="s">
        <v>46</v>
      </c>
      <c r="B25" s="48" t="s">
        <v>55</v>
      </c>
      <c r="C25" s="247" t="s">
        <v>124</v>
      </c>
      <c r="D25" s="248" t="s">
        <v>133</v>
      </c>
      <c r="E25" s="247">
        <v>333502005</v>
      </c>
      <c r="F25" s="57" t="s">
        <v>48</v>
      </c>
      <c r="G25" s="661">
        <v>1</v>
      </c>
      <c r="H25" s="662">
        <v>9</v>
      </c>
      <c r="I25" s="662">
        <v>28</v>
      </c>
      <c r="J25" s="642">
        <f t="shared" si="2"/>
        <v>37</v>
      </c>
      <c r="K25" s="661">
        <v>1</v>
      </c>
      <c r="L25" s="662">
        <v>12</v>
      </c>
      <c r="M25" s="662">
        <v>15</v>
      </c>
      <c r="N25" s="643">
        <f t="shared" si="3"/>
        <v>27</v>
      </c>
      <c r="O25" s="684">
        <v>1</v>
      </c>
      <c r="P25" s="685">
        <v>5</v>
      </c>
      <c r="Q25" s="685">
        <v>12</v>
      </c>
      <c r="R25" s="643">
        <f t="shared" si="0"/>
        <v>17</v>
      </c>
      <c r="S25" s="644"/>
      <c r="T25" s="645">
        <f t="shared" si="4"/>
        <v>3</v>
      </c>
      <c r="U25" s="646">
        <f t="shared" si="4"/>
        <v>26</v>
      </c>
      <c r="V25" s="646">
        <f t="shared" si="6"/>
        <v>55</v>
      </c>
      <c r="W25" s="643">
        <f t="shared" si="1"/>
        <v>81</v>
      </c>
      <c r="X25" s="822">
        <v>11</v>
      </c>
      <c r="Y25" s="822"/>
      <c r="AH25" s="18">
        <f>SUM(W25:W27)</f>
        <v>337</v>
      </c>
      <c r="AI25" s="809">
        <v>383</v>
      </c>
      <c r="AJ25" s="18">
        <f t="shared" si="5"/>
        <v>46</v>
      </c>
    </row>
    <row r="26" spans="1:36" ht="26.1" customHeight="1" x14ac:dyDescent="0.25">
      <c r="A26" s="56" t="s">
        <v>46</v>
      </c>
      <c r="B26" s="48" t="s">
        <v>55</v>
      </c>
      <c r="C26" s="48" t="s">
        <v>124</v>
      </c>
      <c r="D26" s="47" t="s">
        <v>52</v>
      </c>
      <c r="E26" s="48">
        <v>351200001</v>
      </c>
      <c r="F26" s="57" t="s">
        <v>48</v>
      </c>
      <c r="G26" s="655">
        <v>1</v>
      </c>
      <c r="H26" s="654">
        <v>17</v>
      </c>
      <c r="I26" s="654">
        <v>7</v>
      </c>
      <c r="J26" s="647">
        <f t="shared" si="2"/>
        <v>24</v>
      </c>
      <c r="K26" s="648">
        <v>1</v>
      </c>
      <c r="L26" s="650">
        <v>19</v>
      </c>
      <c r="M26" s="650">
        <v>6</v>
      </c>
      <c r="N26" s="651">
        <f t="shared" si="3"/>
        <v>25</v>
      </c>
      <c r="O26" s="649">
        <v>1</v>
      </c>
      <c r="P26" s="650">
        <v>17</v>
      </c>
      <c r="Q26" s="650"/>
      <c r="R26" s="651">
        <f t="shared" si="0"/>
        <v>17</v>
      </c>
      <c r="S26" s="644"/>
      <c r="T26" s="652">
        <f t="shared" si="4"/>
        <v>3</v>
      </c>
      <c r="U26" s="653">
        <f t="shared" si="4"/>
        <v>53</v>
      </c>
      <c r="V26" s="653">
        <f t="shared" si="6"/>
        <v>13</v>
      </c>
      <c r="W26" s="651">
        <f t="shared" si="1"/>
        <v>66</v>
      </c>
      <c r="X26" s="822">
        <v>15</v>
      </c>
      <c r="Y26" s="822"/>
      <c r="AJ26" s="18">
        <f t="shared" si="5"/>
        <v>0</v>
      </c>
    </row>
    <row r="27" spans="1:36" ht="26.1" customHeight="1" thickBot="1" x14ac:dyDescent="0.3">
      <c r="A27" s="252" t="s">
        <v>46</v>
      </c>
      <c r="B27" s="52" t="s">
        <v>55</v>
      </c>
      <c r="C27" s="50" t="s">
        <v>124</v>
      </c>
      <c r="D27" s="87" t="s">
        <v>57</v>
      </c>
      <c r="E27" s="52">
        <v>351700001</v>
      </c>
      <c r="F27" s="251" t="s">
        <v>48</v>
      </c>
      <c r="G27" s="686">
        <v>2</v>
      </c>
      <c r="H27" s="687">
        <v>31</v>
      </c>
      <c r="I27" s="687">
        <v>35</v>
      </c>
      <c r="J27" s="665">
        <f t="shared" si="2"/>
        <v>66</v>
      </c>
      <c r="K27" s="658">
        <v>2</v>
      </c>
      <c r="L27" s="664">
        <v>29</v>
      </c>
      <c r="M27" s="664">
        <v>33</v>
      </c>
      <c r="N27" s="666">
        <f t="shared" si="3"/>
        <v>62</v>
      </c>
      <c r="O27" s="667">
        <v>2</v>
      </c>
      <c r="P27" s="664">
        <v>22</v>
      </c>
      <c r="Q27" s="664">
        <v>40</v>
      </c>
      <c r="R27" s="666">
        <f t="shared" si="0"/>
        <v>62</v>
      </c>
      <c r="S27" s="644"/>
      <c r="T27" s="668">
        <f t="shared" si="4"/>
        <v>6</v>
      </c>
      <c r="U27" s="669">
        <f t="shared" si="4"/>
        <v>82</v>
      </c>
      <c r="V27" s="669">
        <f t="shared" si="6"/>
        <v>108</v>
      </c>
      <c r="W27" s="666">
        <f t="shared" si="1"/>
        <v>190</v>
      </c>
      <c r="X27" s="822">
        <v>22</v>
      </c>
      <c r="Y27" s="822">
        <v>48</v>
      </c>
      <c r="Z27" s="18">
        <f>SUM(W25:W27)</f>
        <v>337</v>
      </c>
      <c r="AB27" s="18">
        <f>SUM(U25:U27)</f>
        <v>161</v>
      </c>
      <c r="AC27" s="18">
        <f>SUM(V25:V27)</f>
        <v>176</v>
      </c>
      <c r="AD27" s="18">
        <f>SUM(W25:W27)</f>
        <v>337</v>
      </c>
      <c r="AE27" s="18">
        <f>SUM(J25:J27)</f>
        <v>127</v>
      </c>
      <c r="AF27" s="18">
        <f>SUM(N25:N27)</f>
        <v>114</v>
      </c>
      <c r="AG27" s="18">
        <f>SUM(R25:R27)</f>
        <v>96</v>
      </c>
      <c r="AH27" s="18"/>
      <c r="AJ27" s="18">
        <f t="shared" si="5"/>
        <v>0</v>
      </c>
    </row>
    <row r="28" spans="1:36" ht="26.1" customHeight="1" thickTop="1" x14ac:dyDescent="0.25">
      <c r="A28" s="253" t="s">
        <v>46</v>
      </c>
      <c r="B28" s="247" t="s">
        <v>56</v>
      </c>
      <c r="C28" s="247" t="s">
        <v>125</v>
      </c>
      <c r="D28" s="248" t="s">
        <v>187</v>
      </c>
      <c r="E28" s="247">
        <v>333502007</v>
      </c>
      <c r="F28" s="707" t="s">
        <v>48</v>
      </c>
      <c r="G28" s="691">
        <v>1</v>
      </c>
      <c r="H28" s="685">
        <v>11</v>
      </c>
      <c r="I28" s="685">
        <v>11</v>
      </c>
      <c r="J28" s="642">
        <f t="shared" si="2"/>
        <v>22</v>
      </c>
      <c r="K28" s="661"/>
      <c r="L28" s="662"/>
      <c r="M28" s="662"/>
      <c r="N28" s="643">
        <f>SUM(L28:M28)</f>
        <v>0</v>
      </c>
      <c r="O28" s="663"/>
      <c r="P28" s="662"/>
      <c r="Q28" s="662"/>
      <c r="R28" s="642">
        <f>SUM(P28:Q28)</f>
        <v>0</v>
      </c>
      <c r="S28" s="644"/>
      <c r="T28" s="645">
        <f t="shared" ref="T28:V29" si="7">SUM(G28,K28,O28)</f>
        <v>1</v>
      </c>
      <c r="U28" s="646">
        <f t="shared" si="7"/>
        <v>11</v>
      </c>
      <c r="V28" s="646">
        <f t="shared" si="7"/>
        <v>11</v>
      </c>
      <c r="W28" s="643">
        <f t="shared" si="1"/>
        <v>22</v>
      </c>
      <c r="X28" s="822">
        <v>2</v>
      </c>
      <c r="Y28" s="822"/>
      <c r="Z28" s="18"/>
      <c r="AB28" s="18"/>
      <c r="AC28" s="18"/>
      <c r="AD28" s="18"/>
      <c r="AE28" s="18"/>
      <c r="AF28" s="18"/>
      <c r="AG28" s="18"/>
      <c r="AH28" s="18">
        <f>SUM(W28:W31)</f>
        <v>202</v>
      </c>
      <c r="AI28" s="809">
        <v>233</v>
      </c>
      <c r="AJ28" s="18">
        <f t="shared" si="5"/>
        <v>31</v>
      </c>
    </row>
    <row r="29" spans="1:36" ht="26.1" customHeight="1" x14ac:dyDescent="0.25">
      <c r="A29" s="56" t="s">
        <v>46</v>
      </c>
      <c r="B29" s="48" t="s">
        <v>56</v>
      </c>
      <c r="C29" s="48" t="s">
        <v>125</v>
      </c>
      <c r="D29" s="47" t="s">
        <v>138</v>
      </c>
      <c r="E29" s="48">
        <v>352100002</v>
      </c>
      <c r="F29" s="57" t="s">
        <v>48</v>
      </c>
      <c r="G29" s="673">
        <v>1</v>
      </c>
      <c r="H29" s="674">
        <v>9</v>
      </c>
      <c r="I29" s="674">
        <v>17</v>
      </c>
      <c r="J29" s="672">
        <f>SUM(H29:I29)</f>
        <v>26</v>
      </c>
      <c r="K29" s="670">
        <v>1</v>
      </c>
      <c r="L29" s="671">
        <v>15</v>
      </c>
      <c r="M29" s="671">
        <v>22</v>
      </c>
      <c r="N29" s="675">
        <f>SUM(L29:M29)</f>
        <v>37</v>
      </c>
      <c r="O29" s="688">
        <v>1</v>
      </c>
      <c r="P29" s="671">
        <v>9</v>
      </c>
      <c r="Q29" s="671">
        <v>12</v>
      </c>
      <c r="R29" s="675">
        <f>SUM(P29:Q29)</f>
        <v>21</v>
      </c>
      <c r="S29" s="644"/>
      <c r="T29" s="677">
        <f t="shared" si="7"/>
        <v>3</v>
      </c>
      <c r="U29" s="678">
        <f t="shared" si="7"/>
        <v>33</v>
      </c>
      <c r="V29" s="678">
        <f t="shared" si="7"/>
        <v>51</v>
      </c>
      <c r="W29" s="675">
        <f t="shared" si="1"/>
        <v>84</v>
      </c>
      <c r="X29" s="822">
        <v>2</v>
      </c>
      <c r="Y29" s="822"/>
      <c r="AJ29" s="18">
        <f t="shared" si="5"/>
        <v>0</v>
      </c>
    </row>
    <row r="30" spans="1:36" ht="26.1" customHeight="1" x14ac:dyDescent="0.25">
      <c r="A30" s="56" t="s">
        <v>46</v>
      </c>
      <c r="B30" s="48" t="s">
        <v>56</v>
      </c>
      <c r="C30" s="48" t="s">
        <v>125</v>
      </c>
      <c r="D30" s="47" t="s">
        <v>134</v>
      </c>
      <c r="E30" s="48">
        <v>351500002</v>
      </c>
      <c r="F30" s="57" t="s">
        <v>48</v>
      </c>
      <c r="G30" s="655"/>
      <c r="H30" s="654"/>
      <c r="I30" s="654"/>
      <c r="J30" s="647">
        <f t="shared" si="2"/>
        <v>0</v>
      </c>
      <c r="K30" s="655">
        <v>1</v>
      </c>
      <c r="L30" s="654">
        <v>16</v>
      </c>
      <c r="M30" s="654">
        <v>7</v>
      </c>
      <c r="N30" s="651">
        <f t="shared" si="3"/>
        <v>23</v>
      </c>
      <c r="O30" s="649">
        <v>1</v>
      </c>
      <c r="P30" s="650">
        <v>11</v>
      </c>
      <c r="Q30" s="650"/>
      <c r="R30" s="651">
        <f t="shared" si="0"/>
        <v>11</v>
      </c>
      <c r="S30" s="644"/>
      <c r="T30" s="652">
        <f t="shared" si="4"/>
        <v>2</v>
      </c>
      <c r="U30" s="653">
        <f t="shared" si="4"/>
        <v>27</v>
      </c>
      <c r="V30" s="653">
        <f t="shared" si="6"/>
        <v>7</v>
      </c>
      <c r="W30" s="651">
        <f t="shared" si="1"/>
        <v>34</v>
      </c>
      <c r="X30" s="822">
        <v>0</v>
      </c>
      <c r="Y30" s="822"/>
      <c r="AJ30" s="18">
        <f t="shared" si="5"/>
        <v>0</v>
      </c>
    </row>
    <row r="31" spans="1:36" ht="26.1" customHeight="1" thickBot="1" x14ac:dyDescent="0.3">
      <c r="A31" s="254" t="s">
        <v>46</v>
      </c>
      <c r="B31" s="255" t="s">
        <v>56</v>
      </c>
      <c r="C31" s="50" t="s">
        <v>125</v>
      </c>
      <c r="D31" s="51" t="s">
        <v>57</v>
      </c>
      <c r="E31" s="52">
        <v>351700001</v>
      </c>
      <c r="F31" s="256" t="s">
        <v>48</v>
      </c>
      <c r="G31" s="689">
        <v>1</v>
      </c>
      <c r="H31" s="660">
        <v>16</v>
      </c>
      <c r="I31" s="660">
        <v>6</v>
      </c>
      <c r="J31" s="680">
        <f t="shared" si="2"/>
        <v>22</v>
      </c>
      <c r="K31" s="689">
        <v>1</v>
      </c>
      <c r="L31" s="660">
        <v>9</v>
      </c>
      <c r="M31" s="660">
        <v>10</v>
      </c>
      <c r="N31" s="681">
        <f t="shared" si="3"/>
        <v>19</v>
      </c>
      <c r="O31" s="690">
        <v>1</v>
      </c>
      <c r="P31" s="660">
        <v>6</v>
      </c>
      <c r="Q31" s="660">
        <v>15</v>
      </c>
      <c r="R31" s="681">
        <f t="shared" si="0"/>
        <v>21</v>
      </c>
      <c r="S31" s="644"/>
      <c r="T31" s="652">
        <f t="shared" si="4"/>
        <v>3</v>
      </c>
      <c r="U31" s="653">
        <f t="shared" si="4"/>
        <v>31</v>
      </c>
      <c r="V31" s="653">
        <f t="shared" si="6"/>
        <v>31</v>
      </c>
      <c r="W31" s="651">
        <f t="shared" si="1"/>
        <v>62</v>
      </c>
      <c r="X31" s="822">
        <v>1</v>
      </c>
      <c r="Y31" s="822">
        <v>3</v>
      </c>
      <c r="Z31" s="18">
        <f>SUM(W29:W31)</f>
        <v>180</v>
      </c>
      <c r="AB31" s="18">
        <f>SUM(U29:U31)</f>
        <v>91</v>
      </c>
      <c r="AC31" s="18">
        <f>SUM(V29:V31)</f>
        <v>89</v>
      </c>
      <c r="AD31" s="18">
        <f>SUM(W29:W31)</f>
        <v>180</v>
      </c>
      <c r="AE31" s="18">
        <f>SUM(J29:J31)</f>
        <v>48</v>
      </c>
      <c r="AF31" s="18">
        <f>SUM(N29:N31)</f>
        <v>79</v>
      </c>
      <c r="AG31" s="18">
        <f>SUM(R29:R31)</f>
        <v>53</v>
      </c>
      <c r="AH31" s="18"/>
      <c r="AJ31" s="18">
        <f t="shared" si="5"/>
        <v>0</v>
      </c>
    </row>
    <row r="32" spans="1:36" ht="26.1" customHeight="1" thickTop="1" x14ac:dyDescent="0.25">
      <c r="A32" s="56" t="s">
        <v>46</v>
      </c>
      <c r="B32" s="48" t="s">
        <v>58</v>
      </c>
      <c r="C32" s="247" t="s">
        <v>126</v>
      </c>
      <c r="D32" s="248" t="s">
        <v>59</v>
      </c>
      <c r="E32" s="247">
        <v>333200001</v>
      </c>
      <c r="F32" s="57" t="s">
        <v>48</v>
      </c>
      <c r="G32" s="740">
        <v>1</v>
      </c>
      <c r="H32" s="741">
        <v>8</v>
      </c>
      <c r="I32" s="742">
        <v>28</v>
      </c>
      <c r="J32" s="642">
        <f t="shared" si="2"/>
        <v>36</v>
      </c>
      <c r="K32" s="740">
        <v>1</v>
      </c>
      <c r="L32" s="742">
        <v>7</v>
      </c>
      <c r="M32" s="742">
        <v>33</v>
      </c>
      <c r="N32" s="643">
        <f t="shared" si="3"/>
        <v>40</v>
      </c>
      <c r="O32" s="742">
        <v>1</v>
      </c>
      <c r="P32" s="742">
        <v>9</v>
      </c>
      <c r="Q32" s="742">
        <v>30</v>
      </c>
      <c r="R32" s="643">
        <f t="shared" si="0"/>
        <v>39</v>
      </c>
      <c r="S32" s="644"/>
      <c r="T32" s="645">
        <f t="shared" si="4"/>
        <v>3</v>
      </c>
      <c r="U32" s="646">
        <f t="shared" si="4"/>
        <v>24</v>
      </c>
      <c r="V32" s="646">
        <f t="shared" si="6"/>
        <v>91</v>
      </c>
      <c r="W32" s="643">
        <f t="shared" si="1"/>
        <v>115</v>
      </c>
      <c r="X32" s="822">
        <v>3</v>
      </c>
      <c r="Y32" s="822"/>
      <c r="AH32" s="18">
        <f>SUM(W32:W34)</f>
        <v>407</v>
      </c>
      <c r="AI32" s="810">
        <v>441</v>
      </c>
      <c r="AJ32" s="18">
        <f t="shared" si="5"/>
        <v>34</v>
      </c>
    </row>
    <row r="33" spans="1:37" ht="26.1" customHeight="1" x14ac:dyDescent="0.25">
      <c r="A33" s="56" t="s">
        <v>46</v>
      </c>
      <c r="B33" s="48" t="s">
        <v>58</v>
      </c>
      <c r="C33" s="48" t="s">
        <v>126</v>
      </c>
      <c r="D33" s="51" t="s">
        <v>140</v>
      </c>
      <c r="E33" s="52">
        <v>351700001</v>
      </c>
      <c r="F33" s="57" t="s">
        <v>48</v>
      </c>
      <c r="G33" s="743">
        <v>2</v>
      </c>
      <c r="H33" s="744">
        <v>39</v>
      </c>
      <c r="I33" s="745">
        <v>11</v>
      </c>
      <c r="J33" s="672">
        <f>SUM(H33:I33)</f>
        <v>50</v>
      </c>
      <c r="K33" s="743">
        <v>2</v>
      </c>
      <c r="L33" s="745">
        <v>26</v>
      </c>
      <c r="M33" s="745">
        <v>21</v>
      </c>
      <c r="N33" s="675">
        <f>SUM(L33:M33)</f>
        <v>47</v>
      </c>
      <c r="O33" s="744">
        <v>2</v>
      </c>
      <c r="P33" s="745">
        <v>28</v>
      </c>
      <c r="Q33" s="745">
        <v>14</v>
      </c>
      <c r="R33" s="675">
        <f>SUM(P33:Q33)</f>
        <v>42</v>
      </c>
      <c r="S33" s="644"/>
      <c r="T33" s="677">
        <f>SUM(G33,K33,O33)</f>
        <v>6</v>
      </c>
      <c r="U33" s="678">
        <f>SUM(H33,L33,P33)</f>
        <v>93</v>
      </c>
      <c r="V33" s="678">
        <f>SUM(I33,M33,Q33)</f>
        <v>46</v>
      </c>
      <c r="W33" s="675">
        <f t="shared" si="1"/>
        <v>139</v>
      </c>
      <c r="X33" s="822">
        <v>32</v>
      </c>
      <c r="Y33" s="822"/>
      <c r="AJ33" s="18">
        <f t="shared" si="5"/>
        <v>0</v>
      </c>
    </row>
    <row r="34" spans="1:37" ht="26.1" customHeight="1" thickBot="1" x14ac:dyDescent="0.3">
      <c r="A34" s="254" t="s">
        <v>46</v>
      </c>
      <c r="B34" s="255" t="s">
        <v>58</v>
      </c>
      <c r="C34" s="255" t="s">
        <v>126</v>
      </c>
      <c r="D34" s="259" t="s">
        <v>138</v>
      </c>
      <c r="E34" s="255">
        <v>352100002</v>
      </c>
      <c r="F34" s="256" t="s">
        <v>48</v>
      </c>
      <c r="G34" s="746">
        <v>2</v>
      </c>
      <c r="H34" s="747">
        <v>29</v>
      </c>
      <c r="I34" s="748">
        <v>31</v>
      </c>
      <c r="J34" s="665">
        <f t="shared" si="2"/>
        <v>60</v>
      </c>
      <c r="K34" s="746">
        <v>2</v>
      </c>
      <c r="L34" s="748">
        <v>33</v>
      </c>
      <c r="M34" s="748">
        <v>34</v>
      </c>
      <c r="N34" s="666">
        <f t="shared" si="3"/>
        <v>67</v>
      </c>
      <c r="O34" s="747">
        <v>1</v>
      </c>
      <c r="P34" s="748">
        <v>16</v>
      </c>
      <c r="Q34" s="748">
        <v>10</v>
      </c>
      <c r="R34" s="666">
        <f t="shared" si="0"/>
        <v>26</v>
      </c>
      <c r="S34" s="644"/>
      <c r="T34" s="668">
        <f t="shared" si="4"/>
        <v>5</v>
      </c>
      <c r="U34" s="669">
        <f t="shared" si="4"/>
        <v>78</v>
      </c>
      <c r="V34" s="669">
        <f t="shared" si="6"/>
        <v>75</v>
      </c>
      <c r="W34" s="666">
        <f t="shared" si="1"/>
        <v>153</v>
      </c>
      <c r="X34" s="822">
        <v>46</v>
      </c>
      <c r="Y34" s="822">
        <v>81</v>
      </c>
      <c r="Z34" s="18">
        <f>SUM(W32:W34)</f>
        <v>407</v>
      </c>
      <c r="AE34" s="18">
        <f>SUM(J32:J34)</f>
        <v>146</v>
      </c>
      <c r="AF34" s="18">
        <f>SUM(N32:N34)</f>
        <v>154</v>
      </c>
      <c r="AG34" s="18">
        <f>SUM(R32:R34)</f>
        <v>107</v>
      </c>
      <c r="AH34" s="18"/>
      <c r="AJ34" s="18">
        <f t="shared" si="5"/>
        <v>0</v>
      </c>
    </row>
    <row r="35" spans="1:37" ht="26.1" customHeight="1" thickTop="1" x14ac:dyDescent="0.25">
      <c r="A35" s="56" t="s">
        <v>46</v>
      </c>
      <c r="B35" s="48" t="s">
        <v>60</v>
      </c>
      <c r="C35" s="48" t="s">
        <v>127</v>
      </c>
      <c r="D35" s="47" t="s">
        <v>61</v>
      </c>
      <c r="E35" s="48">
        <v>312801001</v>
      </c>
      <c r="F35" s="730" t="s">
        <v>48</v>
      </c>
      <c r="G35" s="691">
        <v>1</v>
      </c>
      <c r="H35" s="692">
        <v>4</v>
      </c>
      <c r="I35" s="692">
        <v>35</v>
      </c>
      <c r="J35" s="672">
        <f t="shared" si="2"/>
        <v>39</v>
      </c>
      <c r="K35" s="693">
        <v>1</v>
      </c>
      <c r="L35" s="692">
        <v>3</v>
      </c>
      <c r="M35" s="692">
        <v>31</v>
      </c>
      <c r="N35" s="675">
        <f t="shared" si="3"/>
        <v>34</v>
      </c>
      <c r="O35" s="694">
        <v>1</v>
      </c>
      <c r="P35" s="692"/>
      <c r="Q35" s="692">
        <v>23</v>
      </c>
      <c r="R35" s="675">
        <f t="shared" si="0"/>
        <v>23</v>
      </c>
      <c r="S35" s="644"/>
      <c r="T35" s="677">
        <f t="shared" si="4"/>
        <v>3</v>
      </c>
      <c r="U35" s="678">
        <f t="shared" si="4"/>
        <v>7</v>
      </c>
      <c r="V35" s="678">
        <f t="shared" si="6"/>
        <v>89</v>
      </c>
      <c r="W35" s="675">
        <f t="shared" si="1"/>
        <v>96</v>
      </c>
      <c r="X35" s="822">
        <v>11</v>
      </c>
      <c r="Y35" s="822"/>
      <c r="AH35" s="18">
        <f>SUM(W35:W37)</f>
        <v>354</v>
      </c>
      <c r="AI35" s="810">
        <v>385</v>
      </c>
      <c r="AJ35" s="18">
        <f t="shared" si="5"/>
        <v>31</v>
      </c>
    </row>
    <row r="36" spans="1:37" ht="26.1" customHeight="1" x14ac:dyDescent="0.25">
      <c r="A36" s="56" t="s">
        <v>46</v>
      </c>
      <c r="B36" s="48" t="s">
        <v>60</v>
      </c>
      <c r="C36" s="48" t="s">
        <v>127</v>
      </c>
      <c r="D36" s="47" t="s">
        <v>133</v>
      </c>
      <c r="E36" s="48">
        <v>333502005</v>
      </c>
      <c r="F36" s="730" t="s">
        <v>48</v>
      </c>
      <c r="G36" s="648">
        <v>1</v>
      </c>
      <c r="H36" s="650">
        <v>19</v>
      </c>
      <c r="I36" s="650">
        <v>16</v>
      </c>
      <c r="J36" s="647">
        <f t="shared" si="2"/>
        <v>35</v>
      </c>
      <c r="K36" s="648">
        <v>1</v>
      </c>
      <c r="L36" s="650">
        <v>13</v>
      </c>
      <c r="M36" s="650">
        <v>23</v>
      </c>
      <c r="N36" s="651">
        <f t="shared" si="3"/>
        <v>36</v>
      </c>
      <c r="O36" s="649">
        <v>1</v>
      </c>
      <c r="P36" s="650">
        <v>14</v>
      </c>
      <c r="Q36" s="650">
        <v>9</v>
      </c>
      <c r="R36" s="651">
        <f t="shared" si="0"/>
        <v>23</v>
      </c>
      <c r="S36" s="644"/>
      <c r="T36" s="652">
        <f t="shared" si="4"/>
        <v>3</v>
      </c>
      <c r="U36" s="653">
        <f t="shared" si="4"/>
        <v>46</v>
      </c>
      <c r="V36" s="653">
        <f t="shared" si="6"/>
        <v>48</v>
      </c>
      <c r="W36" s="651">
        <f t="shared" si="1"/>
        <v>94</v>
      </c>
      <c r="X36" s="822">
        <v>26</v>
      </c>
      <c r="Y36" s="822"/>
      <c r="AJ36" s="18">
        <f t="shared" si="5"/>
        <v>0</v>
      </c>
    </row>
    <row r="37" spans="1:37" ht="26.1" customHeight="1" thickBot="1" x14ac:dyDescent="0.3">
      <c r="A37" s="252" t="s">
        <v>46</v>
      </c>
      <c r="B37" s="52" t="s">
        <v>60</v>
      </c>
      <c r="C37" s="50" t="s">
        <v>127</v>
      </c>
      <c r="D37" s="51" t="s">
        <v>140</v>
      </c>
      <c r="E37" s="52">
        <v>351700001</v>
      </c>
      <c r="F37" s="731" t="s">
        <v>48</v>
      </c>
      <c r="G37" s="658">
        <v>2</v>
      </c>
      <c r="H37" s="657">
        <v>43</v>
      </c>
      <c r="I37" s="657">
        <v>25</v>
      </c>
      <c r="J37" s="680">
        <f t="shared" si="2"/>
        <v>68</v>
      </c>
      <c r="K37" s="689">
        <v>2</v>
      </c>
      <c r="L37" s="660">
        <v>36</v>
      </c>
      <c r="M37" s="660">
        <v>17</v>
      </c>
      <c r="N37" s="681">
        <f t="shared" si="3"/>
        <v>53</v>
      </c>
      <c r="O37" s="690">
        <v>1</v>
      </c>
      <c r="P37" s="660">
        <v>24</v>
      </c>
      <c r="Q37" s="660">
        <v>19</v>
      </c>
      <c r="R37" s="681">
        <f t="shared" si="0"/>
        <v>43</v>
      </c>
      <c r="S37" s="644"/>
      <c r="T37" s="682">
        <f t="shared" ref="T37:V53" si="8">SUM(G37,K37,O37)</f>
        <v>5</v>
      </c>
      <c r="U37" s="683">
        <f t="shared" si="8"/>
        <v>103</v>
      </c>
      <c r="V37" s="683">
        <f t="shared" si="8"/>
        <v>61</v>
      </c>
      <c r="W37" s="681">
        <f t="shared" si="1"/>
        <v>164</v>
      </c>
      <c r="X37" s="822">
        <v>48</v>
      </c>
      <c r="Y37" s="822">
        <v>85</v>
      </c>
      <c r="Z37" s="18">
        <f>SUM(W35:W37)</f>
        <v>354</v>
      </c>
      <c r="AB37" s="18">
        <f>SUM(U35:U37)</f>
        <v>156</v>
      </c>
      <c r="AC37" s="18">
        <f>SUM(V35:V37)</f>
        <v>198</v>
      </c>
      <c r="AD37" s="18">
        <f>SUM(W35:W37)</f>
        <v>354</v>
      </c>
      <c r="AE37" s="18">
        <f>SUM(J35:J37)</f>
        <v>142</v>
      </c>
      <c r="AF37" s="18">
        <f>SUM(N35:N37)</f>
        <v>123</v>
      </c>
      <c r="AG37" s="18">
        <f>SUM(R35:R37)</f>
        <v>89</v>
      </c>
      <c r="AH37" s="18"/>
      <c r="AJ37" s="18">
        <f t="shared" si="5"/>
        <v>0</v>
      </c>
    </row>
    <row r="38" spans="1:37" ht="26.1" customHeight="1" thickTop="1" x14ac:dyDescent="0.25">
      <c r="A38" s="56" t="s">
        <v>46</v>
      </c>
      <c r="B38" s="247" t="s">
        <v>62</v>
      </c>
      <c r="C38" s="247" t="s">
        <v>147</v>
      </c>
      <c r="D38" s="248" t="s">
        <v>61</v>
      </c>
      <c r="E38" s="247">
        <v>312801001</v>
      </c>
      <c r="F38" s="249" t="s">
        <v>48</v>
      </c>
      <c r="G38" s="691">
        <v>2</v>
      </c>
      <c r="H38" s="685">
        <v>10</v>
      </c>
      <c r="I38" s="685">
        <v>48</v>
      </c>
      <c r="J38" s="642">
        <f>SUM(H38:I38)</f>
        <v>58</v>
      </c>
      <c r="K38" s="691">
        <v>2</v>
      </c>
      <c r="L38" s="685">
        <v>12</v>
      </c>
      <c r="M38" s="685">
        <v>47</v>
      </c>
      <c r="N38" s="643">
        <f t="shared" si="3"/>
        <v>59</v>
      </c>
      <c r="O38" s="684">
        <v>1</v>
      </c>
      <c r="P38" s="685">
        <v>1</v>
      </c>
      <c r="Q38" s="685">
        <v>28</v>
      </c>
      <c r="R38" s="643">
        <f t="shared" si="0"/>
        <v>29</v>
      </c>
      <c r="S38" s="644"/>
      <c r="T38" s="645">
        <f t="shared" si="8"/>
        <v>5</v>
      </c>
      <c r="U38" s="646">
        <f t="shared" si="8"/>
        <v>23</v>
      </c>
      <c r="V38" s="646">
        <f t="shared" si="8"/>
        <v>123</v>
      </c>
      <c r="W38" s="643">
        <f t="shared" si="1"/>
        <v>146</v>
      </c>
      <c r="X38" s="822">
        <v>35</v>
      </c>
      <c r="Y38" s="822"/>
      <c r="AH38" s="18">
        <f>SUM(W38:W40)</f>
        <v>370</v>
      </c>
      <c r="AI38" s="810">
        <v>413</v>
      </c>
      <c r="AJ38" s="18">
        <f t="shared" si="5"/>
        <v>43</v>
      </c>
    </row>
    <row r="39" spans="1:37" ht="26.1" customHeight="1" x14ac:dyDescent="0.25">
      <c r="A39" s="56" t="s">
        <v>46</v>
      </c>
      <c r="B39" s="48" t="s">
        <v>62</v>
      </c>
      <c r="C39" s="48" t="s">
        <v>147</v>
      </c>
      <c r="D39" s="87" t="s">
        <v>139</v>
      </c>
      <c r="E39" s="50">
        <v>371114001</v>
      </c>
      <c r="F39" s="57" t="s">
        <v>48</v>
      </c>
      <c r="G39" s="679">
        <v>1</v>
      </c>
      <c r="H39" s="657">
        <v>17</v>
      </c>
      <c r="I39" s="657">
        <v>15</v>
      </c>
      <c r="J39" s="680">
        <f>SUM(H39:I39)</f>
        <v>32</v>
      </c>
      <c r="K39" s="679">
        <v>1</v>
      </c>
      <c r="L39" s="657">
        <v>3</v>
      </c>
      <c r="M39" s="657">
        <v>18</v>
      </c>
      <c r="N39" s="681">
        <f t="shared" si="3"/>
        <v>21</v>
      </c>
      <c r="O39" s="659">
        <v>1</v>
      </c>
      <c r="P39" s="657">
        <v>5</v>
      </c>
      <c r="Q39" s="657">
        <v>16</v>
      </c>
      <c r="R39" s="681">
        <f t="shared" si="0"/>
        <v>21</v>
      </c>
      <c r="S39" s="644"/>
      <c r="T39" s="682">
        <f t="shared" si="8"/>
        <v>3</v>
      </c>
      <c r="U39" s="683">
        <f t="shared" si="8"/>
        <v>25</v>
      </c>
      <c r="V39" s="683">
        <f t="shared" si="8"/>
        <v>49</v>
      </c>
      <c r="W39" s="681">
        <f t="shared" si="1"/>
        <v>74</v>
      </c>
      <c r="X39" s="822">
        <v>19</v>
      </c>
      <c r="Y39" s="822"/>
      <c r="AJ39" s="18">
        <f t="shared" si="5"/>
        <v>0</v>
      </c>
    </row>
    <row r="40" spans="1:37" ht="26.1" customHeight="1" thickBot="1" x14ac:dyDescent="0.3">
      <c r="A40" s="254" t="s">
        <v>46</v>
      </c>
      <c r="B40" s="255" t="s">
        <v>62</v>
      </c>
      <c r="C40" s="257" t="s">
        <v>147</v>
      </c>
      <c r="D40" s="259" t="s">
        <v>53</v>
      </c>
      <c r="E40" s="255">
        <v>344100002</v>
      </c>
      <c r="F40" s="256" t="s">
        <v>48</v>
      </c>
      <c r="G40" s="658">
        <v>2</v>
      </c>
      <c r="H40" s="657">
        <v>33</v>
      </c>
      <c r="I40" s="657">
        <v>16</v>
      </c>
      <c r="J40" s="680">
        <f>SUM(H40:I40)</f>
        <v>49</v>
      </c>
      <c r="K40" s="679">
        <v>2</v>
      </c>
      <c r="L40" s="657">
        <v>40</v>
      </c>
      <c r="M40" s="657">
        <v>16</v>
      </c>
      <c r="N40" s="681">
        <f>SUM(L40:M40)</f>
        <v>56</v>
      </c>
      <c r="O40" s="659">
        <v>2</v>
      </c>
      <c r="P40" s="657">
        <v>25</v>
      </c>
      <c r="Q40" s="657">
        <v>20</v>
      </c>
      <c r="R40" s="681">
        <f>SUM(P40:Q40)</f>
        <v>45</v>
      </c>
      <c r="S40" s="644"/>
      <c r="T40" s="682">
        <f>SUM(G40,K40,O40)</f>
        <v>6</v>
      </c>
      <c r="U40" s="683">
        <f>SUM(H40,L40,P40)</f>
        <v>98</v>
      </c>
      <c r="V40" s="683">
        <f>SUM(I40,M40,Q40)</f>
        <v>52</v>
      </c>
      <c r="W40" s="681">
        <f t="shared" si="1"/>
        <v>150</v>
      </c>
      <c r="X40" s="822">
        <v>38</v>
      </c>
      <c r="Y40" s="822">
        <v>92</v>
      </c>
      <c r="Z40" s="18">
        <f>SUM(W38:W40)</f>
        <v>370</v>
      </c>
      <c r="AB40" s="18">
        <f>SUM(U38:U40)</f>
        <v>146</v>
      </c>
      <c r="AC40" s="18">
        <f>SUM(V38:V40)</f>
        <v>224</v>
      </c>
      <c r="AD40" s="18">
        <f>SUM(W38:W40)</f>
        <v>370</v>
      </c>
      <c r="AE40" s="18">
        <f>SUM(J38:J40)</f>
        <v>139</v>
      </c>
      <c r="AF40" s="18">
        <f>SUM(N38:N40)</f>
        <v>136</v>
      </c>
      <c r="AG40" s="18">
        <f>SUM(R38:R40)</f>
        <v>95</v>
      </c>
      <c r="AH40" s="18"/>
      <c r="AJ40" s="18">
        <f t="shared" si="5"/>
        <v>0</v>
      </c>
    </row>
    <row r="41" spans="1:37" ht="26.1" customHeight="1" thickTop="1" x14ac:dyDescent="0.25">
      <c r="A41" s="56" t="s">
        <v>46</v>
      </c>
      <c r="B41" s="48" t="s">
        <v>63</v>
      </c>
      <c r="C41" s="48" t="s">
        <v>128</v>
      </c>
      <c r="D41" s="47" t="s">
        <v>53</v>
      </c>
      <c r="E41" s="48">
        <v>344100002</v>
      </c>
      <c r="F41" s="57" t="s">
        <v>48</v>
      </c>
      <c r="G41" s="691">
        <v>1</v>
      </c>
      <c r="H41" s="685">
        <v>7</v>
      </c>
      <c r="I41" s="685">
        <v>12</v>
      </c>
      <c r="J41" s="642">
        <f t="shared" si="2"/>
        <v>19</v>
      </c>
      <c r="K41" s="691">
        <v>1</v>
      </c>
      <c r="L41" s="685">
        <v>20</v>
      </c>
      <c r="M41" s="685"/>
      <c r="N41" s="643">
        <f t="shared" si="3"/>
        <v>20</v>
      </c>
      <c r="O41" s="684">
        <v>1</v>
      </c>
      <c r="P41" s="685">
        <v>10</v>
      </c>
      <c r="Q41" s="685">
        <v>3</v>
      </c>
      <c r="R41" s="643">
        <f t="shared" si="0"/>
        <v>13</v>
      </c>
      <c r="S41" s="644"/>
      <c r="T41" s="645">
        <f t="shared" si="8"/>
        <v>3</v>
      </c>
      <c r="U41" s="646">
        <f t="shared" si="8"/>
        <v>37</v>
      </c>
      <c r="V41" s="646">
        <f t="shared" si="8"/>
        <v>15</v>
      </c>
      <c r="W41" s="643">
        <f t="shared" si="1"/>
        <v>52</v>
      </c>
      <c r="X41" s="822">
        <v>18</v>
      </c>
      <c r="Y41" s="822"/>
      <c r="AH41" s="18">
        <f>SUM(W41:W42)</f>
        <v>145</v>
      </c>
      <c r="AI41" s="810">
        <v>181</v>
      </c>
      <c r="AJ41" s="18">
        <f t="shared" si="5"/>
        <v>36</v>
      </c>
    </row>
    <row r="42" spans="1:37" ht="26.1" customHeight="1" thickBot="1" x14ac:dyDescent="0.3">
      <c r="A42" s="254" t="s">
        <v>46</v>
      </c>
      <c r="B42" s="255" t="s">
        <v>63</v>
      </c>
      <c r="C42" s="50" t="s">
        <v>128</v>
      </c>
      <c r="D42" s="259" t="s">
        <v>61</v>
      </c>
      <c r="E42" s="255">
        <v>312801001</v>
      </c>
      <c r="F42" s="256" t="s">
        <v>48</v>
      </c>
      <c r="G42" s="658">
        <v>1</v>
      </c>
      <c r="H42" s="664">
        <v>14</v>
      </c>
      <c r="I42" s="664">
        <v>23</v>
      </c>
      <c r="J42" s="665">
        <f t="shared" si="2"/>
        <v>37</v>
      </c>
      <c r="K42" s="658">
        <v>1</v>
      </c>
      <c r="L42" s="664">
        <v>12</v>
      </c>
      <c r="M42" s="664">
        <v>21</v>
      </c>
      <c r="N42" s="666">
        <f t="shared" si="3"/>
        <v>33</v>
      </c>
      <c r="O42" s="695">
        <v>1</v>
      </c>
      <c r="P42" s="687">
        <v>7</v>
      </c>
      <c r="Q42" s="687">
        <v>16</v>
      </c>
      <c r="R42" s="666">
        <f t="shared" si="0"/>
        <v>23</v>
      </c>
      <c r="S42" s="644"/>
      <c r="T42" s="668">
        <f t="shared" si="8"/>
        <v>3</v>
      </c>
      <c r="U42" s="669">
        <f t="shared" si="8"/>
        <v>33</v>
      </c>
      <c r="V42" s="669">
        <f t="shared" si="8"/>
        <v>60</v>
      </c>
      <c r="W42" s="666">
        <f t="shared" si="1"/>
        <v>93</v>
      </c>
      <c r="X42" s="822">
        <v>22</v>
      </c>
      <c r="Y42" s="822">
        <v>40</v>
      </c>
      <c r="Z42" s="18">
        <f>SUM(W41:W42)</f>
        <v>145</v>
      </c>
      <c r="AA42" s="18"/>
      <c r="AB42" s="18">
        <f>SUM(U41:U42)</f>
        <v>70</v>
      </c>
      <c r="AC42" s="18">
        <f>SUM(V41:V42)</f>
        <v>75</v>
      </c>
      <c r="AD42" s="18">
        <f>SUM(W41:W42)</f>
        <v>145</v>
      </c>
      <c r="AE42" s="18">
        <f>SUM(J41:J42)</f>
        <v>56</v>
      </c>
      <c r="AF42" s="18">
        <f>SUM(N41:N42)</f>
        <v>53</v>
      </c>
      <c r="AG42" s="18">
        <f>SUM(R41:R42)</f>
        <v>36</v>
      </c>
      <c r="AH42" s="18"/>
      <c r="AJ42" s="18">
        <f t="shared" si="5"/>
        <v>0</v>
      </c>
    </row>
    <row r="43" spans="1:37" ht="26.1" customHeight="1" thickTop="1" x14ac:dyDescent="0.25">
      <c r="A43" s="253" t="s">
        <v>46</v>
      </c>
      <c r="B43" s="247" t="s">
        <v>141</v>
      </c>
      <c r="C43" s="247" t="s">
        <v>142</v>
      </c>
      <c r="D43" s="248" t="s">
        <v>143</v>
      </c>
      <c r="E43" s="247">
        <v>333508001</v>
      </c>
      <c r="F43" s="707" t="s">
        <v>48</v>
      </c>
      <c r="G43" s="661">
        <v>1</v>
      </c>
      <c r="H43" s="662">
        <v>6</v>
      </c>
      <c r="I43" s="662">
        <v>19</v>
      </c>
      <c r="J43" s="642">
        <f>SUM(H43:I43)</f>
        <v>25</v>
      </c>
      <c r="K43" s="661">
        <v>1</v>
      </c>
      <c r="L43" s="662">
        <v>19</v>
      </c>
      <c r="M43" s="662">
        <v>10</v>
      </c>
      <c r="N43" s="643">
        <f>SUM(L43:M43)</f>
        <v>29</v>
      </c>
      <c r="O43" s="684">
        <v>1</v>
      </c>
      <c r="P43" s="685">
        <v>13</v>
      </c>
      <c r="Q43" s="685">
        <v>18</v>
      </c>
      <c r="R43" s="642">
        <f>SUM(P43:Q43)</f>
        <v>31</v>
      </c>
      <c r="S43" s="644"/>
      <c r="T43" s="645">
        <f t="shared" ref="T43:V45" si="9">SUM(G43,K43,O43)</f>
        <v>3</v>
      </c>
      <c r="U43" s="646">
        <f t="shared" si="9"/>
        <v>38</v>
      </c>
      <c r="V43" s="646">
        <f t="shared" si="9"/>
        <v>47</v>
      </c>
      <c r="W43" s="643">
        <f t="shared" si="1"/>
        <v>85</v>
      </c>
      <c r="X43" s="822">
        <v>22</v>
      </c>
      <c r="Y43" s="822"/>
      <c r="Z43" s="18"/>
      <c r="AA43" s="18"/>
      <c r="AB43" s="18"/>
      <c r="AC43" s="18"/>
      <c r="AD43" s="18"/>
      <c r="AH43" s="18">
        <f>SUM(W43:W45)</f>
        <v>190</v>
      </c>
      <c r="AI43" s="811">
        <v>214</v>
      </c>
      <c r="AJ43" s="18">
        <f t="shared" si="5"/>
        <v>24</v>
      </c>
    </row>
    <row r="44" spans="1:37" ht="26.1" customHeight="1" x14ac:dyDescent="0.25">
      <c r="A44" s="246" t="s">
        <v>46</v>
      </c>
      <c r="B44" s="58" t="s">
        <v>141</v>
      </c>
      <c r="C44" s="58" t="s">
        <v>142</v>
      </c>
      <c r="D44" s="49" t="s">
        <v>57</v>
      </c>
      <c r="E44" s="58">
        <v>351700001</v>
      </c>
      <c r="F44" s="708" t="s">
        <v>48</v>
      </c>
      <c r="G44" s="655">
        <v>1</v>
      </c>
      <c r="H44" s="654">
        <v>11</v>
      </c>
      <c r="I44" s="654">
        <v>6</v>
      </c>
      <c r="J44" s="647">
        <f t="shared" si="2"/>
        <v>17</v>
      </c>
      <c r="K44" s="655">
        <v>1</v>
      </c>
      <c r="L44" s="654">
        <v>18</v>
      </c>
      <c r="M44" s="654">
        <v>20</v>
      </c>
      <c r="N44" s="651">
        <f>SUM(L44:M44)</f>
        <v>38</v>
      </c>
      <c r="O44" s="649">
        <v>1</v>
      </c>
      <c r="P44" s="650">
        <v>13</v>
      </c>
      <c r="Q44" s="650">
        <v>5</v>
      </c>
      <c r="R44" s="647">
        <f>SUM(P44:Q44)</f>
        <v>18</v>
      </c>
      <c r="S44" s="644"/>
      <c r="T44" s="652">
        <f t="shared" si="9"/>
        <v>3</v>
      </c>
      <c r="U44" s="653">
        <f t="shared" si="9"/>
        <v>42</v>
      </c>
      <c r="V44" s="653">
        <f t="shared" si="9"/>
        <v>31</v>
      </c>
      <c r="W44" s="651">
        <f t="shared" si="1"/>
        <v>73</v>
      </c>
      <c r="X44" s="822">
        <v>8</v>
      </c>
      <c r="Y44" s="822">
        <v>30</v>
      </c>
      <c r="Z44" s="18">
        <f>SUM(W43:W44)</f>
        <v>158</v>
      </c>
      <c r="AA44" s="18"/>
      <c r="AB44" s="18"/>
      <c r="AC44" s="18"/>
      <c r="AD44" s="18"/>
      <c r="AE44" s="18">
        <f>SUM(J43:J44)</f>
        <v>42</v>
      </c>
      <c r="AF44" s="18">
        <f>SUM(N43:N44)</f>
        <v>67</v>
      </c>
      <c r="AG44" s="18">
        <f>SUM(R43:R44)</f>
        <v>49</v>
      </c>
      <c r="AH44" s="18"/>
      <c r="AJ44" s="18">
        <f t="shared" si="5"/>
        <v>0</v>
      </c>
    </row>
    <row r="45" spans="1:37" ht="26.1" customHeight="1" thickBot="1" x14ac:dyDescent="0.4">
      <c r="A45" s="246" t="s">
        <v>46</v>
      </c>
      <c r="B45" s="58" t="s">
        <v>141</v>
      </c>
      <c r="C45" s="58" t="s">
        <v>142</v>
      </c>
      <c r="D45" s="259" t="s">
        <v>49</v>
      </c>
      <c r="E45" s="255">
        <v>351400002</v>
      </c>
      <c r="F45" s="709" t="s">
        <v>48</v>
      </c>
      <c r="G45" s="658">
        <v>1</v>
      </c>
      <c r="H45" s="664">
        <v>20</v>
      </c>
      <c r="I45" s="664">
        <v>12</v>
      </c>
      <c r="J45" s="665">
        <f>SUM(H45:I45)</f>
        <v>32</v>
      </c>
      <c r="K45" s="658"/>
      <c r="L45" s="664"/>
      <c r="M45" s="664"/>
      <c r="N45" s="666">
        <f>SUM(L45:M45)</f>
        <v>0</v>
      </c>
      <c r="O45" s="695"/>
      <c r="P45" s="687"/>
      <c r="Q45" s="687"/>
      <c r="R45" s="665">
        <f>SUM(P45:Q45)</f>
        <v>0</v>
      </c>
      <c r="S45" s="644"/>
      <c r="T45" s="668">
        <f t="shared" si="9"/>
        <v>1</v>
      </c>
      <c r="U45" s="669">
        <f t="shared" si="9"/>
        <v>20</v>
      </c>
      <c r="V45" s="669">
        <f t="shared" si="9"/>
        <v>12</v>
      </c>
      <c r="W45" s="666">
        <f t="shared" ref="W45:W64" si="10">J45+N45+R45</f>
        <v>32</v>
      </c>
      <c r="X45" s="822">
        <v>16</v>
      </c>
      <c r="Y45" s="822"/>
      <c r="Z45" s="18"/>
      <c r="AA45" s="18"/>
      <c r="AB45" s="18"/>
      <c r="AC45" s="18"/>
      <c r="AD45" s="18"/>
      <c r="AE45" s="18"/>
      <c r="AF45" s="18"/>
      <c r="AG45" s="18"/>
      <c r="AH45" s="18"/>
      <c r="AJ45" s="18">
        <f t="shared" si="5"/>
        <v>0</v>
      </c>
      <c r="AK45" s="824">
        <f>SUM(AJ13:AJ43)</f>
        <v>443</v>
      </c>
    </row>
    <row r="46" spans="1:37" ht="26.1" customHeight="1" thickBot="1" x14ac:dyDescent="0.3">
      <c r="A46" s="59" t="s">
        <v>46</v>
      </c>
      <c r="B46" s="60" t="s">
        <v>64</v>
      </c>
      <c r="C46" s="60" t="s">
        <v>65</v>
      </c>
      <c r="D46" s="61" t="s">
        <v>90</v>
      </c>
      <c r="E46" s="62" t="s">
        <v>91</v>
      </c>
      <c r="F46" s="63" t="s">
        <v>48</v>
      </c>
      <c r="G46" s="670">
        <v>3</v>
      </c>
      <c r="H46" s="671">
        <v>42</v>
      </c>
      <c r="I46" s="671">
        <v>46</v>
      </c>
      <c r="J46" s="672">
        <f t="shared" si="2"/>
        <v>88</v>
      </c>
      <c r="K46" s="670">
        <v>3</v>
      </c>
      <c r="L46" s="671">
        <v>28</v>
      </c>
      <c r="M46" s="671">
        <v>36</v>
      </c>
      <c r="N46" s="675">
        <f t="shared" si="3"/>
        <v>64</v>
      </c>
      <c r="O46" s="676">
        <v>3</v>
      </c>
      <c r="P46" s="674">
        <v>29</v>
      </c>
      <c r="Q46" s="674">
        <v>37</v>
      </c>
      <c r="R46" s="675">
        <f t="shared" si="0"/>
        <v>66</v>
      </c>
      <c r="S46" s="644"/>
      <c r="T46" s="677">
        <f t="shared" si="8"/>
        <v>9</v>
      </c>
      <c r="U46" s="678">
        <f t="shared" si="8"/>
        <v>99</v>
      </c>
      <c r="V46" s="678">
        <f t="shared" si="8"/>
        <v>119</v>
      </c>
      <c r="W46" s="675">
        <f t="shared" si="10"/>
        <v>218</v>
      </c>
      <c r="X46" s="822">
        <v>13</v>
      </c>
      <c r="Y46" s="822"/>
      <c r="AB46" s="18">
        <f>SUM(U13:U42)</f>
        <v>1635</v>
      </c>
      <c r="AC46" s="18">
        <f>SUM(V13:V42)</f>
        <v>1873</v>
      </c>
      <c r="AD46" s="18">
        <f>SUM(W13:W44)</f>
        <v>3666</v>
      </c>
      <c r="AH46">
        <v>218</v>
      </c>
      <c r="AI46" s="812">
        <v>262</v>
      </c>
      <c r="AJ46" s="18">
        <f t="shared" si="5"/>
        <v>44</v>
      </c>
    </row>
    <row r="47" spans="1:37" ht="26.1" customHeight="1" thickBot="1" x14ac:dyDescent="0.3">
      <c r="A47" s="59" t="s">
        <v>46</v>
      </c>
      <c r="B47" s="60" t="s">
        <v>66</v>
      </c>
      <c r="C47" s="60" t="s">
        <v>148</v>
      </c>
      <c r="D47" s="61" t="s">
        <v>90</v>
      </c>
      <c r="E47" s="62" t="s">
        <v>91</v>
      </c>
      <c r="F47" s="63" t="s">
        <v>48</v>
      </c>
      <c r="G47" s="655">
        <v>2</v>
      </c>
      <c r="H47" s="654">
        <v>28</v>
      </c>
      <c r="I47" s="654">
        <v>30</v>
      </c>
      <c r="J47" s="647">
        <f t="shared" si="2"/>
        <v>58</v>
      </c>
      <c r="K47" s="648">
        <v>2</v>
      </c>
      <c r="L47" s="650">
        <v>23</v>
      </c>
      <c r="M47" s="650">
        <v>35</v>
      </c>
      <c r="N47" s="651">
        <f t="shared" si="3"/>
        <v>58</v>
      </c>
      <c r="O47" s="649">
        <v>2</v>
      </c>
      <c r="P47" s="650">
        <v>21</v>
      </c>
      <c r="Q47" s="650">
        <v>23</v>
      </c>
      <c r="R47" s="651">
        <f t="shared" si="0"/>
        <v>44</v>
      </c>
      <c r="S47" s="644"/>
      <c r="T47" s="652">
        <f t="shared" si="8"/>
        <v>6</v>
      </c>
      <c r="U47" s="653">
        <f t="shared" si="8"/>
        <v>72</v>
      </c>
      <c r="V47" s="653">
        <f t="shared" si="8"/>
        <v>88</v>
      </c>
      <c r="W47" s="651">
        <f t="shared" si="10"/>
        <v>160</v>
      </c>
      <c r="X47" s="822">
        <v>11</v>
      </c>
      <c r="Y47" s="822"/>
      <c r="AH47">
        <v>160</v>
      </c>
      <c r="AI47" s="812">
        <v>173</v>
      </c>
      <c r="AJ47" s="18">
        <f t="shared" si="5"/>
        <v>13</v>
      </c>
    </row>
    <row r="48" spans="1:37" ht="26.1" customHeight="1" thickBot="1" x14ac:dyDescent="0.3">
      <c r="A48" s="59" t="s">
        <v>46</v>
      </c>
      <c r="B48" s="60" t="s">
        <v>67</v>
      </c>
      <c r="C48" s="60" t="s">
        <v>129</v>
      </c>
      <c r="D48" s="61" t="s">
        <v>90</v>
      </c>
      <c r="E48" s="62" t="s">
        <v>91</v>
      </c>
      <c r="F48" s="63" t="s">
        <v>48</v>
      </c>
      <c r="G48" s="648">
        <v>2</v>
      </c>
      <c r="H48" s="650">
        <v>16</v>
      </c>
      <c r="I48" s="650">
        <v>24</v>
      </c>
      <c r="J48" s="647">
        <f t="shared" si="2"/>
        <v>40</v>
      </c>
      <c r="K48" s="648">
        <v>1</v>
      </c>
      <c r="L48" s="650">
        <v>22</v>
      </c>
      <c r="M48" s="650">
        <v>12</v>
      </c>
      <c r="N48" s="651">
        <f t="shared" si="3"/>
        <v>34</v>
      </c>
      <c r="O48" s="649">
        <v>1</v>
      </c>
      <c r="P48" s="650">
        <v>16</v>
      </c>
      <c r="Q48" s="650">
        <v>19</v>
      </c>
      <c r="R48" s="651">
        <f t="shared" si="0"/>
        <v>35</v>
      </c>
      <c r="S48" s="644"/>
      <c r="T48" s="652">
        <f t="shared" si="8"/>
        <v>4</v>
      </c>
      <c r="U48" s="653">
        <f t="shared" si="8"/>
        <v>54</v>
      </c>
      <c r="V48" s="653">
        <f t="shared" si="8"/>
        <v>55</v>
      </c>
      <c r="W48" s="651">
        <f t="shared" si="10"/>
        <v>109</v>
      </c>
      <c r="X48" s="822">
        <v>18</v>
      </c>
      <c r="Y48" s="822"/>
      <c r="AH48">
        <v>109</v>
      </c>
      <c r="AI48" s="812">
        <v>131</v>
      </c>
      <c r="AJ48" s="18">
        <f t="shared" si="5"/>
        <v>22</v>
      </c>
    </row>
    <row r="49" spans="1:36" ht="26.1" customHeight="1" thickBot="1" x14ac:dyDescent="0.3">
      <c r="A49" s="59" t="s">
        <v>46</v>
      </c>
      <c r="B49" s="60" t="s">
        <v>68</v>
      </c>
      <c r="C49" s="60" t="s">
        <v>149</v>
      </c>
      <c r="D49" s="61" t="s">
        <v>90</v>
      </c>
      <c r="E49" s="62" t="s">
        <v>91</v>
      </c>
      <c r="F49" s="63" t="s">
        <v>48</v>
      </c>
      <c r="G49" s="648">
        <v>3</v>
      </c>
      <c r="H49" s="650">
        <v>35</v>
      </c>
      <c r="I49" s="650">
        <v>33</v>
      </c>
      <c r="J49" s="647">
        <f t="shared" si="2"/>
        <v>68</v>
      </c>
      <c r="K49" s="648">
        <v>3</v>
      </c>
      <c r="L49" s="650">
        <v>29</v>
      </c>
      <c r="M49" s="650">
        <v>49</v>
      </c>
      <c r="N49" s="651">
        <f t="shared" si="3"/>
        <v>78</v>
      </c>
      <c r="O49" s="649">
        <v>2</v>
      </c>
      <c r="P49" s="650">
        <v>23</v>
      </c>
      <c r="Q49" s="650">
        <v>30</v>
      </c>
      <c r="R49" s="651">
        <f t="shared" si="0"/>
        <v>53</v>
      </c>
      <c r="S49" s="644"/>
      <c r="T49" s="652">
        <f t="shared" si="8"/>
        <v>8</v>
      </c>
      <c r="U49" s="653">
        <f t="shared" si="8"/>
        <v>87</v>
      </c>
      <c r="V49" s="653">
        <f t="shared" si="8"/>
        <v>112</v>
      </c>
      <c r="W49" s="651">
        <f t="shared" si="10"/>
        <v>199</v>
      </c>
      <c r="X49" s="822">
        <v>33</v>
      </c>
      <c r="Y49" s="822"/>
      <c r="AH49">
        <v>199</v>
      </c>
      <c r="AI49" s="812">
        <v>231</v>
      </c>
      <c r="AJ49" s="18">
        <f t="shared" si="5"/>
        <v>32</v>
      </c>
    </row>
    <row r="50" spans="1:36" ht="26.1" customHeight="1" thickBot="1" x14ac:dyDescent="0.3">
      <c r="A50" s="59" t="s">
        <v>46</v>
      </c>
      <c r="B50" s="60" t="s">
        <v>69</v>
      </c>
      <c r="C50" s="60" t="s">
        <v>70</v>
      </c>
      <c r="D50" s="61" t="s">
        <v>90</v>
      </c>
      <c r="E50" s="62" t="s">
        <v>91</v>
      </c>
      <c r="F50" s="63" t="s">
        <v>48</v>
      </c>
      <c r="G50" s="648">
        <v>1</v>
      </c>
      <c r="H50" s="650">
        <v>15</v>
      </c>
      <c r="I50" s="650">
        <v>11</v>
      </c>
      <c r="J50" s="647">
        <f t="shared" si="2"/>
        <v>26</v>
      </c>
      <c r="K50" s="648">
        <v>1</v>
      </c>
      <c r="L50" s="650">
        <v>13</v>
      </c>
      <c r="M50" s="650">
        <v>25</v>
      </c>
      <c r="N50" s="651">
        <f t="shared" si="3"/>
        <v>38</v>
      </c>
      <c r="O50" s="649">
        <v>1</v>
      </c>
      <c r="P50" s="650">
        <v>15</v>
      </c>
      <c r="Q50" s="650">
        <v>11</v>
      </c>
      <c r="R50" s="651">
        <f t="shared" si="0"/>
        <v>26</v>
      </c>
      <c r="S50" s="644"/>
      <c r="T50" s="652">
        <f t="shared" si="8"/>
        <v>3</v>
      </c>
      <c r="U50" s="653">
        <f t="shared" si="8"/>
        <v>43</v>
      </c>
      <c r="V50" s="653">
        <f t="shared" si="8"/>
        <v>47</v>
      </c>
      <c r="W50" s="651">
        <f t="shared" si="10"/>
        <v>90</v>
      </c>
      <c r="X50" s="822">
        <v>8</v>
      </c>
      <c r="Y50" s="822"/>
      <c r="AH50">
        <v>90</v>
      </c>
      <c r="AI50" s="812">
        <v>97</v>
      </c>
      <c r="AJ50" s="18">
        <f t="shared" si="5"/>
        <v>7</v>
      </c>
    </row>
    <row r="51" spans="1:36" ht="26.1" customHeight="1" thickBot="1" x14ac:dyDescent="0.3">
      <c r="A51" s="59" t="s">
        <v>46</v>
      </c>
      <c r="B51" s="60" t="s">
        <v>71</v>
      </c>
      <c r="C51" s="60" t="s">
        <v>150</v>
      </c>
      <c r="D51" s="61" t="s">
        <v>90</v>
      </c>
      <c r="E51" s="62" t="s">
        <v>91</v>
      </c>
      <c r="F51" s="63" t="s">
        <v>48</v>
      </c>
      <c r="G51" s="648">
        <v>1</v>
      </c>
      <c r="H51" s="650">
        <v>12</v>
      </c>
      <c r="I51" s="650">
        <v>17</v>
      </c>
      <c r="J51" s="647">
        <f t="shared" si="2"/>
        <v>29</v>
      </c>
      <c r="K51" s="648">
        <v>1</v>
      </c>
      <c r="L51" s="650">
        <v>22</v>
      </c>
      <c r="M51" s="650">
        <v>20</v>
      </c>
      <c r="N51" s="651">
        <f t="shared" si="3"/>
        <v>42</v>
      </c>
      <c r="O51" s="649">
        <v>1</v>
      </c>
      <c r="P51" s="650">
        <v>10</v>
      </c>
      <c r="Q51" s="650">
        <v>22</v>
      </c>
      <c r="R51" s="651">
        <f t="shared" si="0"/>
        <v>32</v>
      </c>
      <c r="S51" s="644"/>
      <c r="T51" s="652">
        <f t="shared" si="8"/>
        <v>3</v>
      </c>
      <c r="U51" s="653">
        <f t="shared" si="8"/>
        <v>44</v>
      </c>
      <c r="V51" s="653">
        <f t="shared" si="8"/>
        <v>59</v>
      </c>
      <c r="W51" s="651">
        <f t="shared" si="10"/>
        <v>103</v>
      </c>
      <c r="X51" s="822">
        <v>19</v>
      </c>
      <c r="Y51" s="822"/>
      <c r="AH51">
        <v>103</v>
      </c>
      <c r="AI51" s="812">
        <v>116</v>
      </c>
      <c r="AJ51" s="18">
        <f t="shared" si="5"/>
        <v>13</v>
      </c>
    </row>
    <row r="52" spans="1:36" ht="26.1" customHeight="1" thickBot="1" x14ac:dyDescent="0.3">
      <c r="A52" s="59" t="s">
        <v>46</v>
      </c>
      <c r="B52" s="60" t="s">
        <v>72</v>
      </c>
      <c r="C52" s="60" t="s">
        <v>73</v>
      </c>
      <c r="D52" s="61" t="s">
        <v>90</v>
      </c>
      <c r="E52" s="62" t="s">
        <v>91</v>
      </c>
      <c r="F52" s="63" t="s">
        <v>48</v>
      </c>
      <c r="G52" s="648">
        <v>1</v>
      </c>
      <c r="H52" s="650">
        <v>21</v>
      </c>
      <c r="I52" s="650">
        <v>15</v>
      </c>
      <c r="J52" s="647">
        <f t="shared" si="2"/>
        <v>36</v>
      </c>
      <c r="K52" s="648">
        <v>1</v>
      </c>
      <c r="L52" s="650">
        <v>18</v>
      </c>
      <c r="M52" s="650">
        <v>15</v>
      </c>
      <c r="N52" s="651">
        <f t="shared" si="3"/>
        <v>33</v>
      </c>
      <c r="O52" s="649">
        <v>1</v>
      </c>
      <c r="P52" s="650">
        <v>14</v>
      </c>
      <c r="Q52" s="650">
        <v>17</v>
      </c>
      <c r="R52" s="651">
        <f t="shared" si="0"/>
        <v>31</v>
      </c>
      <c r="S52" s="644"/>
      <c r="T52" s="652">
        <f t="shared" si="8"/>
        <v>3</v>
      </c>
      <c r="U52" s="653">
        <f t="shared" si="8"/>
        <v>53</v>
      </c>
      <c r="V52" s="653">
        <f t="shared" si="8"/>
        <v>47</v>
      </c>
      <c r="W52" s="651">
        <f t="shared" si="10"/>
        <v>100</v>
      </c>
      <c r="X52" s="822">
        <v>5</v>
      </c>
      <c r="Y52" s="822"/>
      <c r="AH52">
        <v>100</v>
      </c>
      <c r="AI52" s="812">
        <v>113</v>
      </c>
      <c r="AJ52" s="18">
        <f t="shared" si="5"/>
        <v>13</v>
      </c>
    </row>
    <row r="53" spans="1:36" ht="26.1" customHeight="1" thickBot="1" x14ac:dyDescent="0.3">
      <c r="A53" s="59" t="s">
        <v>46</v>
      </c>
      <c r="B53" s="60" t="s">
        <v>74</v>
      </c>
      <c r="C53" s="60" t="s">
        <v>75</v>
      </c>
      <c r="D53" s="61" t="s">
        <v>90</v>
      </c>
      <c r="E53" s="62" t="s">
        <v>91</v>
      </c>
      <c r="F53" s="63" t="s">
        <v>48</v>
      </c>
      <c r="G53" s="689">
        <v>1</v>
      </c>
      <c r="H53" s="660">
        <v>9</v>
      </c>
      <c r="I53" s="660">
        <v>7</v>
      </c>
      <c r="J53" s="680">
        <f t="shared" si="2"/>
        <v>16</v>
      </c>
      <c r="K53" s="689">
        <v>1</v>
      </c>
      <c r="L53" s="660">
        <v>11</v>
      </c>
      <c r="M53" s="660">
        <v>10</v>
      </c>
      <c r="N53" s="681">
        <f t="shared" si="3"/>
        <v>21</v>
      </c>
      <c r="O53" s="690">
        <v>1</v>
      </c>
      <c r="P53" s="660">
        <v>9</v>
      </c>
      <c r="Q53" s="660">
        <v>6</v>
      </c>
      <c r="R53" s="651">
        <f t="shared" si="0"/>
        <v>15</v>
      </c>
      <c r="S53" s="644"/>
      <c r="T53" s="652">
        <f t="shared" si="8"/>
        <v>3</v>
      </c>
      <c r="U53" s="653">
        <f t="shared" si="8"/>
        <v>29</v>
      </c>
      <c r="V53" s="653">
        <f t="shared" si="8"/>
        <v>23</v>
      </c>
      <c r="W53" s="651">
        <f t="shared" si="10"/>
        <v>52</v>
      </c>
      <c r="X53" s="822">
        <v>5</v>
      </c>
      <c r="Y53" s="822"/>
      <c r="AH53">
        <v>52</v>
      </c>
      <c r="AI53" s="812">
        <v>60</v>
      </c>
      <c r="AJ53" s="18">
        <f t="shared" si="5"/>
        <v>8</v>
      </c>
    </row>
    <row r="54" spans="1:36" ht="26.1" customHeight="1" thickBot="1" x14ac:dyDescent="0.3">
      <c r="A54" s="59" t="s">
        <v>46</v>
      </c>
      <c r="B54" s="60" t="s">
        <v>76</v>
      </c>
      <c r="C54" s="60" t="s">
        <v>151</v>
      </c>
      <c r="D54" s="61" t="s">
        <v>90</v>
      </c>
      <c r="E54" s="62" t="s">
        <v>91</v>
      </c>
      <c r="F54" s="63" t="s">
        <v>48</v>
      </c>
      <c r="G54" s="655">
        <v>1</v>
      </c>
      <c r="H54" s="654">
        <v>23</v>
      </c>
      <c r="I54" s="654">
        <v>21</v>
      </c>
      <c r="J54" s="647">
        <f t="shared" si="2"/>
        <v>44</v>
      </c>
      <c r="K54" s="655">
        <v>1</v>
      </c>
      <c r="L54" s="654">
        <v>19</v>
      </c>
      <c r="M54" s="654">
        <v>26</v>
      </c>
      <c r="N54" s="651">
        <f t="shared" si="3"/>
        <v>45</v>
      </c>
      <c r="O54" s="656">
        <v>1</v>
      </c>
      <c r="P54" s="654">
        <v>14</v>
      </c>
      <c r="Q54" s="654">
        <v>11</v>
      </c>
      <c r="R54" s="651">
        <f t="shared" si="0"/>
        <v>25</v>
      </c>
      <c r="S54" s="644"/>
      <c r="T54" s="652">
        <f t="shared" ref="T54:V80" si="11">SUM(G54,K54,O54)</f>
        <v>3</v>
      </c>
      <c r="U54" s="653">
        <f t="shared" si="11"/>
        <v>56</v>
      </c>
      <c r="V54" s="653">
        <f t="shared" si="11"/>
        <v>58</v>
      </c>
      <c r="W54" s="651">
        <f t="shared" si="10"/>
        <v>114</v>
      </c>
      <c r="X54" s="822">
        <v>11</v>
      </c>
      <c r="Y54" s="822"/>
      <c r="AH54">
        <v>114</v>
      </c>
      <c r="AI54" s="812">
        <v>120</v>
      </c>
      <c r="AJ54" s="18">
        <f t="shared" si="5"/>
        <v>6</v>
      </c>
    </row>
    <row r="55" spans="1:36" ht="26.1" customHeight="1" thickBot="1" x14ac:dyDescent="0.3">
      <c r="A55" s="59" t="s">
        <v>46</v>
      </c>
      <c r="B55" s="60" t="s">
        <v>77</v>
      </c>
      <c r="C55" s="60" t="s">
        <v>152</v>
      </c>
      <c r="D55" s="61" t="s">
        <v>90</v>
      </c>
      <c r="E55" s="62" t="s">
        <v>91</v>
      </c>
      <c r="F55" s="63" t="s">
        <v>48</v>
      </c>
      <c r="G55" s="648">
        <v>1</v>
      </c>
      <c r="H55" s="650">
        <v>7</v>
      </c>
      <c r="I55" s="650">
        <v>15</v>
      </c>
      <c r="J55" s="647">
        <f t="shared" si="2"/>
        <v>22</v>
      </c>
      <c r="K55" s="648">
        <v>1</v>
      </c>
      <c r="L55" s="650">
        <v>6</v>
      </c>
      <c r="M55" s="650">
        <v>9</v>
      </c>
      <c r="N55" s="651">
        <f t="shared" si="3"/>
        <v>15</v>
      </c>
      <c r="O55" s="649">
        <v>1</v>
      </c>
      <c r="P55" s="650">
        <v>6</v>
      </c>
      <c r="Q55" s="650">
        <v>4</v>
      </c>
      <c r="R55" s="651">
        <f t="shared" si="0"/>
        <v>10</v>
      </c>
      <c r="S55" s="644"/>
      <c r="T55" s="652">
        <f t="shared" si="11"/>
        <v>3</v>
      </c>
      <c r="U55" s="653">
        <f t="shared" si="11"/>
        <v>19</v>
      </c>
      <c r="V55" s="653">
        <f t="shared" si="11"/>
        <v>28</v>
      </c>
      <c r="W55" s="651">
        <f t="shared" si="10"/>
        <v>47</v>
      </c>
      <c r="X55" s="822">
        <v>11</v>
      </c>
      <c r="Y55" s="822"/>
      <c r="AH55">
        <v>47</v>
      </c>
      <c r="AI55" s="812">
        <v>55</v>
      </c>
      <c r="AJ55" s="18">
        <f t="shared" si="5"/>
        <v>8</v>
      </c>
    </row>
    <row r="56" spans="1:36" ht="26.1" customHeight="1" thickBot="1" x14ac:dyDescent="0.3">
      <c r="A56" s="59" t="s">
        <v>46</v>
      </c>
      <c r="B56" s="60" t="s">
        <v>78</v>
      </c>
      <c r="C56" s="60" t="s">
        <v>79</v>
      </c>
      <c r="D56" s="61" t="s">
        <v>90</v>
      </c>
      <c r="E56" s="62" t="s">
        <v>91</v>
      </c>
      <c r="F56" s="63" t="s">
        <v>48</v>
      </c>
      <c r="G56" s="648">
        <v>1</v>
      </c>
      <c r="H56" s="650">
        <v>24</v>
      </c>
      <c r="I56" s="650">
        <v>17</v>
      </c>
      <c r="J56" s="647">
        <f t="shared" si="2"/>
        <v>41</v>
      </c>
      <c r="K56" s="648">
        <v>1</v>
      </c>
      <c r="L56" s="650">
        <v>17</v>
      </c>
      <c r="M56" s="650">
        <v>16</v>
      </c>
      <c r="N56" s="651">
        <f t="shared" si="3"/>
        <v>33</v>
      </c>
      <c r="O56" s="649">
        <v>1</v>
      </c>
      <c r="P56" s="650">
        <v>15</v>
      </c>
      <c r="Q56" s="650">
        <v>16</v>
      </c>
      <c r="R56" s="651">
        <f t="shared" si="0"/>
        <v>31</v>
      </c>
      <c r="S56" s="644"/>
      <c r="T56" s="652">
        <f t="shared" si="11"/>
        <v>3</v>
      </c>
      <c r="U56" s="653">
        <f t="shared" si="11"/>
        <v>56</v>
      </c>
      <c r="V56" s="653">
        <f t="shared" si="11"/>
        <v>49</v>
      </c>
      <c r="W56" s="651">
        <f t="shared" si="10"/>
        <v>105</v>
      </c>
      <c r="X56" s="822">
        <v>21</v>
      </c>
      <c r="Y56" s="822"/>
      <c r="AH56">
        <v>105</v>
      </c>
      <c r="AI56" s="812">
        <v>112</v>
      </c>
      <c r="AJ56" s="18">
        <f t="shared" si="5"/>
        <v>7</v>
      </c>
    </row>
    <row r="57" spans="1:36" ht="26.1" customHeight="1" thickBot="1" x14ac:dyDescent="0.3">
      <c r="A57" s="59" t="s">
        <v>46</v>
      </c>
      <c r="B57" s="60" t="s">
        <v>80</v>
      </c>
      <c r="C57" s="60" t="s">
        <v>153</v>
      </c>
      <c r="D57" s="61" t="s">
        <v>90</v>
      </c>
      <c r="E57" s="62" t="s">
        <v>91</v>
      </c>
      <c r="F57" s="63" t="s">
        <v>48</v>
      </c>
      <c r="G57" s="648">
        <v>1</v>
      </c>
      <c r="H57" s="650">
        <v>28</v>
      </c>
      <c r="I57" s="650">
        <v>25</v>
      </c>
      <c r="J57" s="647">
        <f t="shared" si="2"/>
        <v>53</v>
      </c>
      <c r="K57" s="648">
        <v>1</v>
      </c>
      <c r="L57" s="650">
        <v>8</v>
      </c>
      <c r="M57" s="650">
        <v>19</v>
      </c>
      <c r="N57" s="651">
        <f t="shared" si="3"/>
        <v>27</v>
      </c>
      <c r="O57" s="649">
        <v>1</v>
      </c>
      <c r="P57" s="650">
        <v>18</v>
      </c>
      <c r="Q57" s="650">
        <v>11</v>
      </c>
      <c r="R57" s="651">
        <f t="shared" si="0"/>
        <v>29</v>
      </c>
      <c r="S57" s="644"/>
      <c r="T57" s="652">
        <f t="shared" si="11"/>
        <v>3</v>
      </c>
      <c r="U57" s="653">
        <f t="shared" si="11"/>
        <v>54</v>
      </c>
      <c r="V57" s="653">
        <f t="shared" si="11"/>
        <v>55</v>
      </c>
      <c r="W57" s="651">
        <f t="shared" si="10"/>
        <v>109</v>
      </c>
      <c r="X57" s="822">
        <v>34</v>
      </c>
      <c r="Y57" s="822"/>
      <c r="AH57">
        <v>109</v>
      </c>
      <c r="AI57" s="812">
        <v>119</v>
      </c>
      <c r="AJ57" s="18">
        <f t="shared" si="5"/>
        <v>10</v>
      </c>
    </row>
    <row r="58" spans="1:36" ht="26.1" customHeight="1" thickBot="1" x14ac:dyDescent="0.3">
      <c r="A58" s="59" t="s">
        <v>46</v>
      </c>
      <c r="B58" s="60" t="s">
        <v>81</v>
      </c>
      <c r="C58" s="60" t="s">
        <v>82</v>
      </c>
      <c r="D58" s="61" t="s">
        <v>90</v>
      </c>
      <c r="E58" s="62" t="s">
        <v>91</v>
      </c>
      <c r="F58" s="63" t="s">
        <v>48</v>
      </c>
      <c r="G58" s="648">
        <v>1</v>
      </c>
      <c r="H58" s="650">
        <v>10</v>
      </c>
      <c r="I58" s="650">
        <v>21</v>
      </c>
      <c r="J58" s="647">
        <f t="shared" si="2"/>
        <v>31</v>
      </c>
      <c r="K58" s="648">
        <v>1</v>
      </c>
      <c r="L58" s="650">
        <v>11</v>
      </c>
      <c r="M58" s="650">
        <v>20</v>
      </c>
      <c r="N58" s="651">
        <f t="shared" si="3"/>
        <v>31</v>
      </c>
      <c r="O58" s="649">
        <v>1</v>
      </c>
      <c r="P58" s="650">
        <v>21</v>
      </c>
      <c r="Q58" s="650">
        <v>17</v>
      </c>
      <c r="R58" s="651">
        <f t="shared" si="0"/>
        <v>38</v>
      </c>
      <c r="S58" s="644"/>
      <c r="T58" s="652">
        <f t="shared" si="11"/>
        <v>3</v>
      </c>
      <c r="U58" s="653">
        <f t="shared" si="11"/>
        <v>42</v>
      </c>
      <c r="V58" s="653">
        <f t="shared" si="11"/>
        <v>58</v>
      </c>
      <c r="W58" s="651">
        <f t="shared" si="10"/>
        <v>100</v>
      </c>
      <c r="X58" s="822">
        <v>2</v>
      </c>
      <c r="Y58" s="822"/>
      <c r="AH58">
        <v>100</v>
      </c>
      <c r="AI58" s="812">
        <v>103</v>
      </c>
      <c r="AJ58" s="18">
        <f t="shared" si="5"/>
        <v>3</v>
      </c>
    </row>
    <row r="59" spans="1:36" ht="26.1" customHeight="1" thickBot="1" x14ac:dyDescent="0.3">
      <c r="A59" s="59" t="s">
        <v>46</v>
      </c>
      <c r="B59" s="60" t="s">
        <v>83</v>
      </c>
      <c r="C59" s="60" t="s">
        <v>154</v>
      </c>
      <c r="D59" s="61" t="s">
        <v>90</v>
      </c>
      <c r="E59" s="62" t="s">
        <v>91</v>
      </c>
      <c r="F59" s="63" t="s">
        <v>48</v>
      </c>
      <c r="G59" s="648">
        <v>2</v>
      </c>
      <c r="H59" s="650">
        <v>22</v>
      </c>
      <c r="I59" s="650">
        <v>23</v>
      </c>
      <c r="J59" s="647">
        <f t="shared" si="2"/>
        <v>45</v>
      </c>
      <c r="K59" s="648">
        <v>2</v>
      </c>
      <c r="L59" s="650">
        <v>29</v>
      </c>
      <c r="M59" s="650">
        <v>24</v>
      </c>
      <c r="N59" s="651">
        <f t="shared" si="3"/>
        <v>53</v>
      </c>
      <c r="O59" s="649">
        <v>1</v>
      </c>
      <c r="P59" s="650">
        <v>23</v>
      </c>
      <c r="Q59" s="650">
        <v>16</v>
      </c>
      <c r="R59" s="651">
        <f t="shared" si="0"/>
        <v>39</v>
      </c>
      <c r="S59" s="644"/>
      <c r="T59" s="652">
        <f t="shared" si="11"/>
        <v>5</v>
      </c>
      <c r="U59" s="653">
        <f t="shared" si="11"/>
        <v>74</v>
      </c>
      <c r="V59" s="653">
        <f t="shared" si="11"/>
        <v>63</v>
      </c>
      <c r="W59" s="651">
        <f t="shared" si="10"/>
        <v>137</v>
      </c>
      <c r="X59" s="822">
        <v>20</v>
      </c>
      <c r="Y59" s="822"/>
      <c r="AH59">
        <v>137</v>
      </c>
      <c r="AI59" s="812">
        <v>158</v>
      </c>
      <c r="AJ59" s="18">
        <f t="shared" si="5"/>
        <v>21</v>
      </c>
    </row>
    <row r="60" spans="1:36" ht="26.1" customHeight="1" thickBot="1" x14ac:dyDescent="0.3">
      <c r="A60" s="59" t="s">
        <v>46</v>
      </c>
      <c r="B60" s="60" t="s">
        <v>84</v>
      </c>
      <c r="C60" s="60" t="s">
        <v>155</v>
      </c>
      <c r="D60" s="61" t="s">
        <v>90</v>
      </c>
      <c r="E60" s="62" t="s">
        <v>91</v>
      </c>
      <c r="F60" s="63" t="s">
        <v>48</v>
      </c>
      <c r="G60" s="648">
        <v>2</v>
      </c>
      <c r="H60" s="650">
        <v>19</v>
      </c>
      <c r="I60" s="650">
        <v>22</v>
      </c>
      <c r="J60" s="647">
        <f t="shared" si="2"/>
        <v>41</v>
      </c>
      <c r="K60" s="648">
        <v>1</v>
      </c>
      <c r="L60" s="650">
        <v>20</v>
      </c>
      <c r="M60" s="650">
        <v>17</v>
      </c>
      <c r="N60" s="651">
        <f t="shared" si="3"/>
        <v>37</v>
      </c>
      <c r="O60" s="649">
        <v>1</v>
      </c>
      <c r="P60" s="650">
        <v>19</v>
      </c>
      <c r="Q60" s="650">
        <v>14</v>
      </c>
      <c r="R60" s="651">
        <f t="shared" si="0"/>
        <v>33</v>
      </c>
      <c r="S60" s="644"/>
      <c r="T60" s="652">
        <f t="shared" si="11"/>
        <v>4</v>
      </c>
      <c r="U60" s="653">
        <f t="shared" si="11"/>
        <v>58</v>
      </c>
      <c r="V60" s="653">
        <f t="shared" si="11"/>
        <v>53</v>
      </c>
      <c r="W60" s="651">
        <f t="shared" si="10"/>
        <v>111</v>
      </c>
      <c r="X60" s="822">
        <v>6</v>
      </c>
      <c r="Y60" s="822"/>
      <c r="AH60">
        <v>111</v>
      </c>
      <c r="AI60" s="812">
        <v>127</v>
      </c>
      <c r="AJ60" s="18">
        <f t="shared" si="5"/>
        <v>16</v>
      </c>
    </row>
    <row r="61" spans="1:36" ht="26.1" customHeight="1" thickBot="1" x14ac:dyDescent="0.3">
      <c r="A61" s="59" t="s">
        <v>46</v>
      </c>
      <c r="B61" s="60" t="s">
        <v>85</v>
      </c>
      <c r="C61" s="60" t="s">
        <v>156</v>
      </c>
      <c r="D61" s="61" t="s">
        <v>90</v>
      </c>
      <c r="E61" s="62" t="s">
        <v>91</v>
      </c>
      <c r="F61" s="63" t="s">
        <v>48</v>
      </c>
      <c r="G61" s="696">
        <v>1</v>
      </c>
      <c r="H61" s="697">
        <v>9</v>
      </c>
      <c r="I61" s="697">
        <v>14</v>
      </c>
      <c r="J61" s="647">
        <f t="shared" si="2"/>
        <v>23</v>
      </c>
      <c r="K61" s="696">
        <v>1</v>
      </c>
      <c r="L61" s="697">
        <v>8</v>
      </c>
      <c r="M61" s="697">
        <v>7</v>
      </c>
      <c r="N61" s="651">
        <f t="shared" si="3"/>
        <v>15</v>
      </c>
      <c r="O61" s="698">
        <v>1</v>
      </c>
      <c r="P61" s="697">
        <v>5</v>
      </c>
      <c r="Q61" s="697">
        <v>7</v>
      </c>
      <c r="R61" s="651">
        <f t="shared" si="0"/>
        <v>12</v>
      </c>
      <c r="S61" s="644"/>
      <c r="T61" s="652">
        <f t="shared" si="11"/>
        <v>3</v>
      </c>
      <c r="U61" s="653">
        <f t="shared" si="11"/>
        <v>22</v>
      </c>
      <c r="V61" s="653">
        <f t="shared" si="11"/>
        <v>28</v>
      </c>
      <c r="W61" s="651">
        <f t="shared" si="10"/>
        <v>50</v>
      </c>
      <c r="X61" s="822">
        <v>2</v>
      </c>
      <c r="Y61" s="822"/>
      <c r="AH61">
        <v>50</v>
      </c>
      <c r="AI61" s="812">
        <v>57</v>
      </c>
      <c r="AJ61" s="18">
        <f t="shared" si="5"/>
        <v>7</v>
      </c>
    </row>
    <row r="62" spans="1:36" ht="26.1" customHeight="1" thickBot="1" x14ac:dyDescent="0.3">
      <c r="A62" s="59" t="s">
        <v>46</v>
      </c>
      <c r="B62" s="60" t="s">
        <v>86</v>
      </c>
      <c r="C62" s="60" t="s">
        <v>87</v>
      </c>
      <c r="D62" s="61" t="s">
        <v>90</v>
      </c>
      <c r="E62" s="62" t="s">
        <v>91</v>
      </c>
      <c r="F62" s="63" t="s">
        <v>48</v>
      </c>
      <c r="G62" s="648">
        <v>2</v>
      </c>
      <c r="H62" s="650">
        <v>20</v>
      </c>
      <c r="I62" s="650">
        <v>17</v>
      </c>
      <c r="J62" s="647">
        <f t="shared" si="2"/>
        <v>37</v>
      </c>
      <c r="K62" s="648">
        <v>1</v>
      </c>
      <c r="L62" s="650">
        <v>14</v>
      </c>
      <c r="M62" s="650">
        <v>13</v>
      </c>
      <c r="N62" s="651">
        <f t="shared" si="3"/>
        <v>27</v>
      </c>
      <c r="O62" s="649">
        <v>1</v>
      </c>
      <c r="P62" s="650">
        <v>16</v>
      </c>
      <c r="Q62" s="650">
        <v>18</v>
      </c>
      <c r="R62" s="651">
        <f t="shared" si="0"/>
        <v>34</v>
      </c>
      <c r="S62" s="644"/>
      <c r="T62" s="652">
        <f t="shared" si="11"/>
        <v>4</v>
      </c>
      <c r="U62" s="653">
        <f t="shared" si="11"/>
        <v>50</v>
      </c>
      <c r="V62" s="653">
        <f t="shared" si="11"/>
        <v>48</v>
      </c>
      <c r="W62" s="651">
        <f t="shared" si="10"/>
        <v>98</v>
      </c>
      <c r="X62" s="822">
        <v>18</v>
      </c>
      <c r="Y62" s="822"/>
      <c r="AH62">
        <v>98</v>
      </c>
      <c r="AI62" s="812">
        <v>104</v>
      </c>
      <c r="AJ62" s="18">
        <f t="shared" si="5"/>
        <v>6</v>
      </c>
    </row>
    <row r="63" spans="1:36" ht="26.1" customHeight="1" thickBot="1" x14ac:dyDescent="0.3">
      <c r="A63" s="59" t="s">
        <v>46</v>
      </c>
      <c r="B63" s="60" t="s">
        <v>88</v>
      </c>
      <c r="C63" s="60" t="s">
        <v>157</v>
      </c>
      <c r="D63" s="61" t="s">
        <v>90</v>
      </c>
      <c r="E63" s="62" t="s">
        <v>91</v>
      </c>
      <c r="F63" s="63" t="s">
        <v>48</v>
      </c>
      <c r="G63" s="689">
        <v>1</v>
      </c>
      <c r="H63" s="660">
        <v>17</v>
      </c>
      <c r="I63" s="660">
        <v>22</v>
      </c>
      <c r="J63" s="680">
        <f t="shared" si="2"/>
        <v>39</v>
      </c>
      <c r="K63" s="689">
        <v>1</v>
      </c>
      <c r="L63" s="660">
        <v>10</v>
      </c>
      <c r="M63" s="660">
        <v>12</v>
      </c>
      <c r="N63" s="681">
        <f t="shared" si="3"/>
        <v>22</v>
      </c>
      <c r="O63" s="690">
        <v>1</v>
      </c>
      <c r="P63" s="660">
        <v>3</v>
      </c>
      <c r="Q63" s="660">
        <v>14</v>
      </c>
      <c r="R63" s="681">
        <f t="shared" si="0"/>
        <v>17</v>
      </c>
      <c r="S63" s="644"/>
      <c r="T63" s="682">
        <f t="shared" si="11"/>
        <v>3</v>
      </c>
      <c r="U63" s="683">
        <f t="shared" si="11"/>
        <v>30</v>
      </c>
      <c r="V63" s="683">
        <f t="shared" si="11"/>
        <v>48</v>
      </c>
      <c r="W63" s="681">
        <f t="shared" si="10"/>
        <v>78</v>
      </c>
      <c r="X63" s="822">
        <v>17</v>
      </c>
      <c r="Y63" s="822"/>
      <c r="AH63">
        <v>78</v>
      </c>
      <c r="AI63" s="812">
        <v>91</v>
      </c>
      <c r="AJ63" s="18">
        <f t="shared" si="5"/>
        <v>13</v>
      </c>
    </row>
    <row r="64" spans="1:36" ht="26.1" customHeight="1" thickBot="1" x14ac:dyDescent="0.3">
      <c r="A64" s="59" t="s">
        <v>46</v>
      </c>
      <c r="B64" s="60" t="s">
        <v>89</v>
      </c>
      <c r="C64" s="60" t="s">
        <v>158</v>
      </c>
      <c r="D64" s="61" t="s">
        <v>90</v>
      </c>
      <c r="E64" s="62" t="s">
        <v>91</v>
      </c>
      <c r="F64" s="63" t="s">
        <v>48</v>
      </c>
      <c r="G64" s="648">
        <v>1</v>
      </c>
      <c r="H64" s="650">
        <v>7</v>
      </c>
      <c r="I64" s="650">
        <v>14</v>
      </c>
      <c r="J64" s="647">
        <f t="shared" si="2"/>
        <v>21</v>
      </c>
      <c r="K64" s="648">
        <v>1</v>
      </c>
      <c r="L64" s="650">
        <v>15</v>
      </c>
      <c r="M64" s="650">
        <v>13</v>
      </c>
      <c r="N64" s="651">
        <f t="shared" si="3"/>
        <v>28</v>
      </c>
      <c r="O64" s="649">
        <v>1</v>
      </c>
      <c r="P64" s="650">
        <v>7</v>
      </c>
      <c r="Q64" s="650">
        <v>9</v>
      </c>
      <c r="R64" s="651">
        <f t="shared" si="0"/>
        <v>16</v>
      </c>
      <c r="S64" s="644"/>
      <c r="T64" s="652">
        <f t="shared" si="11"/>
        <v>3</v>
      </c>
      <c r="U64" s="653">
        <f t="shared" si="11"/>
        <v>29</v>
      </c>
      <c r="V64" s="653">
        <f t="shared" si="11"/>
        <v>36</v>
      </c>
      <c r="W64" s="651">
        <f t="shared" si="10"/>
        <v>65</v>
      </c>
      <c r="X64" s="822">
        <v>2</v>
      </c>
      <c r="Y64" s="822"/>
      <c r="AH64">
        <v>65</v>
      </c>
      <c r="AI64" s="812">
        <v>76</v>
      </c>
      <c r="AJ64" s="18">
        <f t="shared" si="5"/>
        <v>11</v>
      </c>
    </row>
    <row r="65" spans="1:36" ht="26.1" customHeight="1" thickBot="1" x14ac:dyDescent="0.3">
      <c r="A65" s="59" t="s">
        <v>46</v>
      </c>
      <c r="B65" s="60" t="s">
        <v>92</v>
      </c>
      <c r="C65" s="60" t="s">
        <v>159</v>
      </c>
      <c r="D65" s="61" t="s">
        <v>90</v>
      </c>
      <c r="E65" s="62" t="s">
        <v>91</v>
      </c>
      <c r="F65" s="63" t="s">
        <v>48</v>
      </c>
      <c r="G65" s="673">
        <v>1</v>
      </c>
      <c r="H65" s="674">
        <v>5</v>
      </c>
      <c r="I65" s="674">
        <v>5</v>
      </c>
      <c r="J65" s="672">
        <f t="shared" si="2"/>
        <v>10</v>
      </c>
      <c r="K65" s="673">
        <v>1</v>
      </c>
      <c r="L65" s="674">
        <v>4</v>
      </c>
      <c r="M65" s="674">
        <v>6</v>
      </c>
      <c r="N65" s="675">
        <f t="shared" si="3"/>
        <v>10</v>
      </c>
      <c r="O65" s="676">
        <v>1</v>
      </c>
      <c r="P65" s="674">
        <v>8</v>
      </c>
      <c r="Q65" s="674">
        <v>3</v>
      </c>
      <c r="R65" s="675">
        <f t="shared" si="0"/>
        <v>11</v>
      </c>
      <c r="S65" s="644"/>
      <c r="T65" s="677">
        <f t="shared" si="11"/>
        <v>3</v>
      </c>
      <c r="U65" s="678">
        <f t="shared" si="11"/>
        <v>17</v>
      </c>
      <c r="V65" s="678">
        <f t="shared" si="11"/>
        <v>14</v>
      </c>
      <c r="W65" s="675">
        <f t="shared" ref="W65:W87" si="12">J65+N65+R65</f>
        <v>31</v>
      </c>
      <c r="X65" s="822">
        <v>3</v>
      </c>
      <c r="Y65" s="822"/>
      <c r="AH65">
        <v>31</v>
      </c>
      <c r="AI65" s="812">
        <v>34</v>
      </c>
      <c r="AJ65" s="18">
        <f t="shared" si="5"/>
        <v>3</v>
      </c>
    </row>
    <row r="66" spans="1:36" ht="26.1" customHeight="1" thickBot="1" x14ac:dyDescent="0.3">
      <c r="A66" s="59" t="s">
        <v>46</v>
      </c>
      <c r="B66" s="60" t="s">
        <v>93</v>
      </c>
      <c r="C66" s="60" t="s">
        <v>160</v>
      </c>
      <c r="D66" s="61" t="s">
        <v>90</v>
      </c>
      <c r="E66" s="62" t="s">
        <v>91</v>
      </c>
      <c r="F66" s="63" t="s">
        <v>48</v>
      </c>
      <c r="G66" s="648">
        <v>1</v>
      </c>
      <c r="H66" s="650">
        <v>11</v>
      </c>
      <c r="I66" s="650">
        <v>10</v>
      </c>
      <c r="J66" s="647">
        <f t="shared" si="2"/>
        <v>21</v>
      </c>
      <c r="K66" s="648">
        <v>1</v>
      </c>
      <c r="L66" s="650">
        <v>13</v>
      </c>
      <c r="M66" s="650">
        <v>19</v>
      </c>
      <c r="N66" s="651">
        <f t="shared" si="3"/>
        <v>32</v>
      </c>
      <c r="O66" s="649">
        <v>1</v>
      </c>
      <c r="P66" s="650">
        <v>8</v>
      </c>
      <c r="Q66" s="650">
        <v>3</v>
      </c>
      <c r="R66" s="651">
        <f t="shared" si="0"/>
        <v>11</v>
      </c>
      <c r="S66" s="644"/>
      <c r="T66" s="652">
        <f t="shared" si="11"/>
        <v>3</v>
      </c>
      <c r="U66" s="653">
        <f t="shared" si="11"/>
        <v>32</v>
      </c>
      <c r="V66" s="653">
        <f t="shared" si="11"/>
        <v>32</v>
      </c>
      <c r="W66" s="651">
        <f t="shared" si="12"/>
        <v>64</v>
      </c>
      <c r="X66" s="822">
        <v>11</v>
      </c>
      <c r="Y66" s="822"/>
      <c r="AH66">
        <v>64</v>
      </c>
      <c r="AI66" s="812">
        <v>73</v>
      </c>
      <c r="AJ66" s="18">
        <f t="shared" si="5"/>
        <v>9</v>
      </c>
    </row>
    <row r="67" spans="1:36" ht="26.1" customHeight="1" thickBot="1" x14ac:dyDescent="0.3">
      <c r="A67" s="59" t="s">
        <v>46</v>
      </c>
      <c r="B67" s="60" t="s">
        <v>94</v>
      </c>
      <c r="C67" s="60" t="s">
        <v>161</v>
      </c>
      <c r="D67" s="61" t="s">
        <v>90</v>
      </c>
      <c r="E67" s="62" t="s">
        <v>91</v>
      </c>
      <c r="F67" s="63" t="s">
        <v>48</v>
      </c>
      <c r="G67" s="648">
        <v>1</v>
      </c>
      <c r="H67" s="650">
        <v>23</v>
      </c>
      <c r="I67" s="650">
        <v>25</v>
      </c>
      <c r="J67" s="647">
        <f t="shared" si="2"/>
        <v>48</v>
      </c>
      <c r="K67" s="648">
        <v>1</v>
      </c>
      <c r="L67" s="650">
        <v>14</v>
      </c>
      <c r="M67" s="650">
        <v>21</v>
      </c>
      <c r="N67" s="651">
        <f t="shared" si="3"/>
        <v>35</v>
      </c>
      <c r="O67" s="649">
        <v>1</v>
      </c>
      <c r="P67" s="650">
        <v>10</v>
      </c>
      <c r="Q67" s="650">
        <v>18</v>
      </c>
      <c r="R67" s="651">
        <f t="shared" si="0"/>
        <v>28</v>
      </c>
      <c r="S67" s="644"/>
      <c r="T67" s="652">
        <f t="shared" si="11"/>
        <v>3</v>
      </c>
      <c r="U67" s="653">
        <f t="shared" si="11"/>
        <v>47</v>
      </c>
      <c r="V67" s="653">
        <f t="shared" si="11"/>
        <v>64</v>
      </c>
      <c r="W67" s="651">
        <f t="shared" si="12"/>
        <v>111</v>
      </c>
      <c r="X67" s="822">
        <v>36</v>
      </c>
      <c r="Y67" s="822"/>
      <c r="AH67">
        <v>111</v>
      </c>
      <c r="AI67" s="812">
        <v>119</v>
      </c>
      <c r="AJ67" s="18">
        <f t="shared" si="5"/>
        <v>8</v>
      </c>
    </row>
    <row r="68" spans="1:36" ht="26.1" customHeight="1" thickBot="1" x14ac:dyDescent="0.3">
      <c r="A68" s="59" t="s">
        <v>46</v>
      </c>
      <c r="B68" s="60" t="s">
        <v>95</v>
      </c>
      <c r="C68" s="60" t="s">
        <v>162</v>
      </c>
      <c r="D68" s="61" t="s">
        <v>90</v>
      </c>
      <c r="E68" s="62" t="s">
        <v>91</v>
      </c>
      <c r="F68" s="63" t="s">
        <v>48</v>
      </c>
      <c r="G68" s="648">
        <v>3</v>
      </c>
      <c r="H68" s="650">
        <v>35</v>
      </c>
      <c r="I68" s="650">
        <v>41</v>
      </c>
      <c r="J68" s="647">
        <f t="shared" si="2"/>
        <v>76</v>
      </c>
      <c r="K68" s="648">
        <v>2</v>
      </c>
      <c r="L68" s="650">
        <v>33</v>
      </c>
      <c r="M68" s="650">
        <v>40</v>
      </c>
      <c r="N68" s="651">
        <f t="shared" si="3"/>
        <v>73</v>
      </c>
      <c r="O68" s="649">
        <v>2</v>
      </c>
      <c r="P68" s="650">
        <v>22</v>
      </c>
      <c r="Q68" s="650">
        <v>36</v>
      </c>
      <c r="R68" s="651">
        <f t="shared" si="0"/>
        <v>58</v>
      </c>
      <c r="S68" s="644"/>
      <c r="T68" s="652">
        <f t="shared" si="11"/>
        <v>7</v>
      </c>
      <c r="U68" s="653">
        <f t="shared" si="11"/>
        <v>90</v>
      </c>
      <c r="V68" s="653">
        <f t="shared" si="11"/>
        <v>117</v>
      </c>
      <c r="W68" s="651">
        <f t="shared" si="12"/>
        <v>207</v>
      </c>
      <c r="X68" s="822">
        <v>25</v>
      </c>
      <c r="Y68" s="822"/>
      <c r="AH68">
        <v>207</v>
      </c>
      <c r="AI68" s="812">
        <v>232</v>
      </c>
      <c r="AJ68" s="18">
        <f t="shared" si="5"/>
        <v>25</v>
      </c>
    </row>
    <row r="69" spans="1:36" ht="26.1" customHeight="1" thickBot="1" x14ac:dyDescent="0.3">
      <c r="A69" s="59" t="s">
        <v>46</v>
      </c>
      <c r="B69" s="64" t="s">
        <v>96</v>
      </c>
      <c r="C69" s="64" t="s">
        <v>163</v>
      </c>
      <c r="D69" s="65" t="s">
        <v>90</v>
      </c>
      <c r="E69" s="62" t="s">
        <v>91</v>
      </c>
      <c r="F69" s="63" t="s">
        <v>48</v>
      </c>
      <c r="G69" s="648">
        <v>1</v>
      </c>
      <c r="H69" s="650">
        <v>19</v>
      </c>
      <c r="I69" s="650">
        <v>20</v>
      </c>
      <c r="J69" s="647">
        <f t="shared" si="2"/>
        <v>39</v>
      </c>
      <c r="K69" s="648">
        <v>1</v>
      </c>
      <c r="L69" s="650">
        <v>26</v>
      </c>
      <c r="M69" s="650">
        <v>28</v>
      </c>
      <c r="N69" s="651">
        <f t="shared" si="3"/>
        <v>54</v>
      </c>
      <c r="O69" s="649">
        <v>1</v>
      </c>
      <c r="P69" s="650">
        <v>28</v>
      </c>
      <c r="Q69" s="650">
        <v>15</v>
      </c>
      <c r="R69" s="651">
        <f t="shared" si="0"/>
        <v>43</v>
      </c>
      <c r="S69" s="644"/>
      <c r="T69" s="652">
        <f t="shared" si="11"/>
        <v>3</v>
      </c>
      <c r="U69" s="653">
        <f t="shared" si="11"/>
        <v>73</v>
      </c>
      <c r="V69" s="653">
        <f t="shared" si="11"/>
        <v>63</v>
      </c>
      <c r="W69" s="651">
        <f t="shared" si="12"/>
        <v>136</v>
      </c>
      <c r="X69" s="822">
        <v>49</v>
      </c>
      <c r="Y69" s="822"/>
      <c r="AH69">
        <v>136</v>
      </c>
      <c r="AI69" s="812">
        <v>147</v>
      </c>
      <c r="AJ69" s="18">
        <f t="shared" si="5"/>
        <v>11</v>
      </c>
    </row>
    <row r="70" spans="1:36" ht="26.1" customHeight="1" thickBot="1" x14ac:dyDescent="0.3">
      <c r="A70" s="59" t="s">
        <v>46</v>
      </c>
      <c r="B70" s="64" t="s">
        <v>97</v>
      </c>
      <c r="C70" s="64" t="s">
        <v>164</v>
      </c>
      <c r="D70" s="65" t="s">
        <v>90</v>
      </c>
      <c r="E70" s="62" t="s">
        <v>91</v>
      </c>
      <c r="F70" s="63" t="s">
        <v>48</v>
      </c>
      <c r="G70" s="648">
        <v>1</v>
      </c>
      <c r="H70" s="650">
        <v>15</v>
      </c>
      <c r="I70" s="650">
        <v>15</v>
      </c>
      <c r="J70" s="647">
        <f t="shared" si="2"/>
        <v>30</v>
      </c>
      <c r="K70" s="648">
        <v>1</v>
      </c>
      <c r="L70" s="650">
        <v>22</v>
      </c>
      <c r="M70" s="650">
        <v>9</v>
      </c>
      <c r="N70" s="651">
        <f t="shared" si="3"/>
        <v>31</v>
      </c>
      <c r="O70" s="649">
        <v>1</v>
      </c>
      <c r="P70" s="650">
        <v>8</v>
      </c>
      <c r="Q70" s="650">
        <v>13</v>
      </c>
      <c r="R70" s="651">
        <f t="shared" si="0"/>
        <v>21</v>
      </c>
      <c r="S70" s="644"/>
      <c r="T70" s="652">
        <f t="shared" si="11"/>
        <v>3</v>
      </c>
      <c r="U70" s="653">
        <f t="shared" si="11"/>
        <v>45</v>
      </c>
      <c r="V70" s="653">
        <f t="shared" si="11"/>
        <v>37</v>
      </c>
      <c r="W70" s="651">
        <f t="shared" si="12"/>
        <v>82</v>
      </c>
      <c r="X70" s="822">
        <v>2</v>
      </c>
      <c r="Y70" s="822"/>
      <c r="AH70">
        <v>82</v>
      </c>
      <c r="AI70" s="812">
        <v>94</v>
      </c>
      <c r="AJ70" s="18">
        <f t="shared" si="5"/>
        <v>12</v>
      </c>
    </row>
    <row r="71" spans="1:36" ht="26.1" customHeight="1" thickBot="1" x14ac:dyDescent="0.3">
      <c r="A71" s="59" t="s">
        <v>46</v>
      </c>
      <c r="B71" s="64" t="s">
        <v>98</v>
      </c>
      <c r="C71" s="64" t="s">
        <v>99</v>
      </c>
      <c r="D71" s="65" t="s">
        <v>90</v>
      </c>
      <c r="E71" s="62" t="s">
        <v>91</v>
      </c>
      <c r="F71" s="63" t="s">
        <v>48</v>
      </c>
      <c r="G71" s="696">
        <v>1</v>
      </c>
      <c r="H71" s="697">
        <v>19</v>
      </c>
      <c r="I71" s="697">
        <v>14</v>
      </c>
      <c r="J71" s="647">
        <f t="shared" si="2"/>
        <v>33</v>
      </c>
      <c r="K71" s="696">
        <v>1</v>
      </c>
      <c r="L71" s="697">
        <v>9</v>
      </c>
      <c r="M71" s="697">
        <v>17</v>
      </c>
      <c r="N71" s="651">
        <f t="shared" si="3"/>
        <v>26</v>
      </c>
      <c r="O71" s="698">
        <v>1</v>
      </c>
      <c r="P71" s="697">
        <v>8</v>
      </c>
      <c r="Q71" s="697">
        <v>8</v>
      </c>
      <c r="R71" s="651">
        <f t="shared" si="0"/>
        <v>16</v>
      </c>
      <c r="S71" s="644"/>
      <c r="T71" s="652">
        <f t="shared" si="11"/>
        <v>3</v>
      </c>
      <c r="U71" s="653">
        <f t="shared" si="11"/>
        <v>36</v>
      </c>
      <c r="V71" s="653">
        <f t="shared" si="11"/>
        <v>39</v>
      </c>
      <c r="W71" s="651">
        <f t="shared" si="12"/>
        <v>75</v>
      </c>
      <c r="X71" s="822">
        <v>16</v>
      </c>
      <c r="Y71" s="822"/>
      <c r="AH71">
        <v>75</v>
      </c>
      <c r="AI71" s="812">
        <v>81</v>
      </c>
      <c r="AJ71" s="18">
        <f t="shared" si="5"/>
        <v>6</v>
      </c>
    </row>
    <row r="72" spans="1:36" ht="26.1" customHeight="1" thickBot="1" x14ac:dyDescent="0.3">
      <c r="A72" s="59" t="s">
        <v>46</v>
      </c>
      <c r="B72" s="64" t="s">
        <v>100</v>
      </c>
      <c r="C72" s="64" t="s">
        <v>113</v>
      </c>
      <c r="D72" s="65" t="s">
        <v>90</v>
      </c>
      <c r="E72" s="62" t="s">
        <v>91</v>
      </c>
      <c r="F72" s="63" t="s">
        <v>48</v>
      </c>
      <c r="G72" s="699">
        <v>2</v>
      </c>
      <c r="H72" s="700">
        <v>22</v>
      </c>
      <c r="I72" s="700">
        <v>29</v>
      </c>
      <c r="J72" s="647">
        <f t="shared" si="2"/>
        <v>51</v>
      </c>
      <c r="K72" s="699">
        <v>1</v>
      </c>
      <c r="L72" s="700">
        <v>10</v>
      </c>
      <c r="M72" s="700">
        <v>21</v>
      </c>
      <c r="N72" s="651">
        <f t="shared" si="3"/>
        <v>31</v>
      </c>
      <c r="O72" s="701">
        <v>1</v>
      </c>
      <c r="P72" s="700">
        <v>11</v>
      </c>
      <c r="Q72" s="700">
        <v>17</v>
      </c>
      <c r="R72" s="651">
        <f t="shared" si="0"/>
        <v>28</v>
      </c>
      <c r="S72" s="644"/>
      <c r="T72" s="652">
        <f t="shared" si="11"/>
        <v>4</v>
      </c>
      <c r="U72" s="653">
        <f t="shared" si="11"/>
        <v>43</v>
      </c>
      <c r="V72" s="653">
        <f t="shared" si="11"/>
        <v>67</v>
      </c>
      <c r="W72" s="651">
        <f t="shared" si="12"/>
        <v>110</v>
      </c>
      <c r="X72" s="822">
        <v>27</v>
      </c>
      <c r="Y72" s="822"/>
      <c r="AH72">
        <v>110</v>
      </c>
      <c r="AI72" s="812">
        <v>122</v>
      </c>
      <c r="AJ72" s="18">
        <f t="shared" si="5"/>
        <v>12</v>
      </c>
    </row>
    <row r="73" spans="1:36" ht="26.1" customHeight="1" thickBot="1" x14ac:dyDescent="0.3">
      <c r="A73" s="59" t="s">
        <v>46</v>
      </c>
      <c r="B73" s="64" t="s">
        <v>101</v>
      </c>
      <c r="C73" s="64" t="s">
        <v>165</v>
      </c>
      <c r="D73" s="65" t="s">
        <v>90</v>
      </c>
      <c r="E73" s="62" t="s">
        <v>91</v>
      </c>
      <c r="F73" s="63" t="s">
        <v>48</v>
      </c>
      <c r="G73" s="696">
        <v>1</v>
      </c>
      <c r="H73" s="697">
        <v>3</v>
      </c>
      <c r="I73" s="697">
        <v>3</v>
      </c>
      <c r="J73" s="647">
        <f t="shared" si="2"/>
        <v>6</v>
      </c>
      <c r="K73" s="696">
        <v>1</v>
      </c>
      <c r="L73" s="697">
        <v>6</v>
      </c>
      <c r="M73" s="697">
        <v>4</v>
      </c>
      <c r="N73" s="651">
        <f t="shared" si="3"/>
        <v>10</v>
      </c>
      <c r="O73" s="698">
        <v>1</v>
      </c>
      <c r="P73" s="697">
        <v>2</v>
      </c>
      <c r="Q73" s="697">
        <v>8</v>
      </c>
      <c r="R73" s="651">
        <f t="shared" si="0"/>
        <v>10</v>
      </c>
      <c r="S73" s="644"/>
      <c r="T73" s="652">
        <f t="shared" si="11"/>
        <v>3</v>
      </c>
      <c r="U73" s="653">
        <f t="shared" si="11"/>
        <v>11</v>
      </c>
      <c r="V73" s="653">
        <f t="shared" si="11"/>
        <v>15</v>
      </c>
      <c r="W73" s="651">
        <f t="shared" si="12"/>
        <v>26</v>
      </c>
      <c r="X73" s="822">
        <v>4</v>
      </c>
      <c r="Y73" s="822"/>
      <c r="AH73">
        <v>26</v>
      </c>
      <c r="AI73" s="812">
        <v>30</v>
      </c>
      <c r="AJ73" s="18">
        <f t="shared" si="5"/>
        <v>4</v>
      </c>
    </row>
    <row r="74" spans="1:36" ht="26.1" customHeight="1" thickBot="1" x14ac:dyDescent="0.3">
      <c r="A74" s="59" t="s">
        <v>46</v>
      </c>
      <c r="B74" s="64" t="s">
        <v>102</v>
      </c>
      <c r="C74" s="64" t="s">
        <v>166</v>
      </c>
      <c r="D74" s="65" t="s">
        <v>90</v>
      </c>
      <c r="E74" s="62" t="s">
        <v>91</v>
      </c>
      <c r="F74" s="63" t="s">
        <v>48</v>
      </c>
      <c r="G74" s="648">
        <v>1</v>
      </c>
      <c r="H74" s="650">
        <v>11</v>
      </c>
      <c r="I74" s="650">
        <v>20</v>
      </c>
      <c r="J74" s="647">
        <f t="shared" ref="J74:J87" si="13">SUM(H74:I74)</f>
        <v>31</v>
      </c>
      <c r="K74" s="648">
        <v>1</v>
      </c>
      <c r="L74" s="650">
        <v>14</v>
      </c>
      <c r="M74" s="650">
        <v>25</v>
      </c>
      <c r="N74" s="651">
        <f t="shared" ref="N74:N87" si="14">SUM(L74:M74)</f>
        <v>39</v>
      </c>
      <c r="O74" s="649">
        <v>1</v>
      </c>
      <c r="P74" s="650">
        <v>11</v>
      </c>
      <c r="Q74" s="650">
        <v>14</v>
      </c>
      <c r="R74" s="651">
        <f t="shared" ref="R74:R87" si="15">SUM(P74:Q74)</f>
        <v>25</v>
      </c>
      <c r="S74" s="644"/>
      <c r="T74" s="652">
        <f t="shared" si="11"/>
        <v>3</v>
      </c>
      <c r="U74" s="653">
        <f t="shared" si="11"/>
        <v>36</v>
      </c>
      <c r="V74" s="653">
        <f t="shared" si="11"/>
        <v>59</v>
      </c>
      <c r="W74" s="651">
        <f t="shared" si="12"/>
        <v>95</v>
      </c>
      <c r="X74" s="822">
        <v>7</v>
      </c>
      <c r="Y74" s="822"/>
      <c r="AH74">
        <v>95</v>
      </c>
      <c r="AI74" s="812">
        <v>96</v>
      </c>
      <c r="AJ74" s="18">
        <f t="shared" si="5"/>
        <v>1</v>
      </c>
    </row>
    <row r="75" spans="1:36" ht="26.1" customHeight="1" thickBot="1" x14ac:dyDescent="0.3">
      <c r="A75" s="59" t="s">
        <v>46</v>
      </c>
      <c r="B75" s="64" t="s">
        <v>103</v>
      </c>
      <c r="C75" s="64" t="s">
        <v>104</v>
      </c>
      <c r="D75" s="65" t="s">
        <v>90</v>
      </c>
      <c r="E75" s="62" t="s">
        <v>91</v>
      </c>
      <c r="F75" s="63" t="s">
        <v>48</v>
      </c>
      <c r="G75" s="648">
        <v>1</v>
      </c>
      <c r="H75" s="650">
        <v>21</v>
      </c>
      <c r="I75" s="650">
        <v>15</v>
      </c>
      <c r="J75" s="647">
        <f t="shared" si="13"/>
        <v>36</v>
      </c>
      <c r="K75" s="648">
        <v>2</v>
      </c>
      <c r="L75" s="650">
        <v>27</v>
      </c>
      <c r="M75" s="650">
        <v>24</v>
      </c>
      <c r="N75" s="651">
        <f t="shared" si="14"/>
        <v>51</v>
      </c>
      <c r="O75" s="649">
        <v>1</v>
      </c>
      <c r="P75" s="650">
        <v>19</v>
      </c>
      <c r="Q75" s="650">
        <v>19</v>
      </c>
      <c r="R75" s="651">
        <f t="shared" si="15"/>
        <v>38</v>
      </c>
      <c r="S75" s="644"/>
      <c r="T75" s="652">
        <f t="shared" si="11"/>
        <v>4</v>
      </c>
      <c r="U75" s="653">
        <f t="shared" si="11"/>
        <v>67</v>
      </c>
      <c r="V75" s="653">
        <f t="shared" si="11"/>
        <v>58</v>
      </c>
      <c r="W75" s="651">
        <f t="shared" si="12"/>
        <v>125</v>
      </c>
      <c r="X75" s="822">
        <v>26</v>
      </c>
      <c r="Y75" s="822"/>
      <c r="AH75">
        <v>125</v>
      </c>
      <c r="AI75" s="812">
        <v>147</v>
      </c>
      <c r="AJ75" s="18">
        <f t="shared" si="5"/>
        <v>22</v>
      </c>
    </row>
    <row r="76" spans="1:36" ht="26.1" customHeight="1" thickBot="1" x14ac:dyDescent="0.3">
      <c r="A76" s="59" t="s">
        <v>46</v>
      </c>
      <c r="B76" s="64" t="s">
        <v>105</v>
      </c>
      <c r="C76" s="66" t="s">
        <v>167</v>
      </c>
      <c r="D76" s="61" t="s">
        <v>90</v>
      </c>
      <c r="E76" s="62" t="s">
        <v>91</v>
      </c>
      <c r="F76" s="63" t="s">
        <v>48</v>
      </c>
      <c r="G76" s="648">
        <v>1</v>
      </c>
      <c r="H76" s="650">
        <v>9</v>
      </c>
      <c r="I76" s="650">
        <v>7</v>
      </c>
      <c r="J76" s="647">
        <f t="shared" si="13"/>
        <v>16</v>
      </c>
      <c r="K76" s="648">
        <v>1</v>
      </c>
      <c r="L76" s="650">
        <v>10</v>
      </c>
      <c r="M76" s="650">
        <v>11</v>
      </c>
      <c r="N76" s="651">
        <f t="shared" si="14"/>
        <v>21</v>
      </c>
      <c r="O76" s="649">
        <v>1</v>
      </c>
      <c r="P76" s="650">
        <v>10</v>
      </c>
      <c r="Q76" s="650">
        <v>14</v>
      </c>
      <c r="R76" s="651">
        <f t="shared" si="15"/>
        <v>24</v>
      </c>
      <c r="S76" s="644"/>
      <c r="T76" s="652">
        <f t="shared" si="11"/>
        <v>3</v>
      </c>
      <c r="U76" s="653">
        <f t="shared" si="11"/>
        <v>29</v>
      </c>
      <c r="V76" s="653">
        <f t="shared" si="11"/>
        <v>32</v>
      </c>
      <c r="W76" s="651">
        <f t="shared" si="12"/>
        <v>61</v>
      </c>
      <c r="X76" s="822">
        <v>18</v>
      </c>
      <c r="Y76" s="822"/>
      <c r="AH76">
        <v>61</v>
      </c>
      <c r="AI76" s="812">
        <v>69</v>
      </c>
      <c r="AJ76" s="18">
        <f t="shared" si="5"/>
        <v>8</v>
      </c>
    </row>
    <row r="77" spans="1:36" ht="26.1" customHeight="1" thickBot="1" x14ac:dyDescent="0.3">
      <c r="A77" s="59" t="s">
        <v>46</v>
      </c>
      <c r="B77" s="64" t="s">
        <v>106</v>
      </c>
      <c r="C77" s="64" t="s">
        <v>168</v>
      </c>
      <c r="D77" s="61" t="s">
        <v>90</v>
      </c>
      <c r="E77" s="62" t="s">
        <v>91</v>
      </c>
      <c r="F77" s="63" t="s">
        <v>48</v>
      </c>
      <c r="G77" s="648">
        <v>2</v>
      </c>
      <c r="H77" s="650">
        <v>39</v>
      </c>
      <c r="I77" s="650">
        <v>26</v>
      </c>
      <c r="J77" s="647">
        <f t="shared" si="13"/>
        <v>65</v>
      </c>
      <c r="K77" s="648">
        <v>1</v>
      </c>
      <c r="L77" s="650">
        <v>10</v>
      </c>
      <c r="M77" s="650">
        <v>19</v>
      </c>
      <c r="N77" s="651">
        <f t="shared" si="14"/>
        <v>29</v>
      </c>
      <c r="O77" s="649">
        <v>2</v>
      </c>
      <c r="P77" s="650">
        <v>21</v>
      </c>
      <c r="Q77" s="650">
        <v>24</v>
      </c>
      <c r="R77" s="651">
        <f t="shared" si="15"/>
        <v>45</v>
      </c>
      <c r="S77" s="644"/>
      <c r="T77" s="652">
        <f t="shared" si="11"/>
        <v>5</v>
      </c>
      <c r="U77" s="653">
        <f t="shared" si="11"/>
        <v>70</v>
      </c>
      <c r="V77" s="653">
        <f t="shared" si="11"/>
        <v>69</v>
      </c>
      <c r="W77" s="651">
        <f t="shared" si="12"/>
        <v>139</v>
      </c>
      <c r="X77" s="822">
        <v>28</v>
      </c>
      <c r="Y77" s="822"/>
      <c r="AH77">
        <v>139</v>
      </c>
      <c r="AI77" s="812">
        <v>160</v>
      </c>
      <c r="AJ77" s="18">
        <f t="shared" ref="AJ77:AJ88" si="16">AI77-AH77</f>
        <v>21</v>
      </c>
    </row>
    <row r="78" spans="1:36" ht="26.1" customHeight="1" thickBot="1" x14ac:dyDescent="0.3">
      <c r="A78" s="59" t="s">
        <v>46</v>
      </c>
      <c r="B78" s="64" t="s">
        <v>107</v>
      </c>
      <c r="C78" s="64" t="s">
        <v>169</v>
      </c>
      <c r="D78" s="61" t="s">
        <v>90</v>
      </c>
      <c r="E78" s="62" t="s">
        <v>91</v>
      </c>
      <c r="F78" s="63" t="s">
        <v>48</v>
      </c>
      <c r="G78" s="648">
        <v>3</v>
      </c>
      <c r="H78" s="650">
        <v>37</v>
      </c>
      <c r="I78" s="650">
        <v>26</v>
      </c>
      <c r="J78" s="647">
        <f t="shared" si="13"/>
        <v>63</v>
      </c>
      <c r="K78" s="648">
        <v>2</v>
      </c>
      <c r="L78" s="650">
        <v>27</v>
      </c>
      <c r="M78" s="650">
        <v>31</v>
      </c>
      <c r="N78" s="651">
        <f t="shared" si="14"/>
        <v>58</v>
      </c>
      <c r="O78" s="649">
        <v>1</v>
      </c>
      <c r="P78" s="650">
        <v>17</v>
      </c>
      <c r="Q78" s="650">
        <v>9</v>
      </c>
      <c r="R78" s="651">
        <f t="shared" si="15"/>
        <v>26</v>
      </c>
      <c r="S78" s="644"/>
      <c r="T78" s="652">
        <f t="shared" si="11"/>
        <v>6</v>
      </c>
      <c r="U78" s="653">
        <f t="shared" si="11"/>
        <v>81</v>
      </c>
      <c r="V78" s="653">
        <f t="shared" si="11"/>
        <v>66</v>
      </c>
      <c r="W78" s="651">
        <f t="shared" si="12"/>
        <v>147</v>
      </c>
      <c r="X78" s="822">
        <v>31</v>
      </c>
      <c r="Y78" s="822"/>
      <c r="AH78">
        <v>147</v>
      </c>
      <c r="AI78" s="812">
        <v>155</v>
      </c>
      <c r="AJ78" s="18">
        <f>AI78-AH78</f>
        <v>8</v>
      </c>
    </row>
    <row r="79" spans="1:36" ht="26.1" customHeight="1" thickBot="1" x14ac:dyDescent="0.3">
      <c r="A79" s="59" t="s">
        <v>46</v>
      </c>
      <c r="B79" s="64" t="s">
        <v>108</v>
      </c>
      <c r="C79" s="64" t="s">
        <v>170</v>
      </c>
      <c r="D79" s="61" t="s">
        <v>90</v>
      </c>
      <c r="E79" s="62" t="s">
        <v>91</v>
      </c>
      <c r="F79" s="63" t="s">
        <v>48</v>
      </c>
      <c r="G79" s="648">
        <v>1</v>
      </c>
      <c r="H79" s="650">
        <v>10</v>
      </c>
      <c r="I79" s="650">
        <v>13</v>
      </c>
      <c r="J79" s="647">
        <f t="shared" si="13"/>
        <v>23</v>
      </c>
      <c r="K79" s="648">
        <v>1</v>
      </c>
      <c r="L79" s="650">
        <v>16</v>
      </c>
      <c r="M79" s="650">
        <v>14</v>
      </c>
      <c r="N79" s="651">
        <f t="shared" si="14"/>
        <v>30</v>
      </c>
      <c r="O79" s="649">
        <v>1</v>
      </c>
      <c r="P79" s="650">
        <v>13</v>
      </c>
      <c r="Q79" s="650">
        <v>10</v>
      </c>
      <c r="R79" s="651">
        <f t="shared" si="15"/>
        <v>23</v>
      </c>
      <c r="S79" s="644"/>
      <c r="T79" s="652">
        <f t="shared" si="11"/>
        <v>3</v>
      </c>
      <c r="U79" s="653">
        <f t="shared" si="11"/>
        <v>39</v>
      </c>
      <c r="V79" s="653">
        <f t="shared" si="11"/>
        <v>37</v>
      </c>
      <c r="W79" s="651">
        <f t="shared" si="12"/>
        <v>76</v>
      </c>
      <c r="X79" s="822">
        <v>11</v>
      </c>
      <c r="Y79" s="822"/>
      <c r="AH79">
        <v>76</v>
      </c>
      <c r="AI79" s="812">
        <v>69</v>
      </c>
      <c r="AJ79" s="813">
        <f>AI79-AH79</f>
        <v>-7</v>
      </c>
    </row>
    <row r="80" spans="1:36" ht="26.1" customHeight="1" thickBot="1" x14ac:dyDescent="0.3">
      <c r="A80" s="59" t="s">
        <v>46</v>
      </c>
      <c r="B80" s="64" t="s">
        <v>109</v>
      </c>
      <c r="C80" s="64" t="s">
        <v>171</v>
      </c>
      <c r="D80" s="61" t="s">
        <v>90</v>
      </c>
      <c r="E80" s="62" t="s">
        <v>91</v>
      </c>
      <c r="F80" s="63" t="s">
        <v>48</v>
      </c>
      <c r="G80" s="648">
        <v>1</v>
      </c>
      <c r="H80" s="650">
        <v>11</v>
      </c>
      <c r="I80" s="650">
        <v>8</v>
      </c>
      <c r="J80" s="647">
        <f t="shared" si="13"/>
        <v>19</v>
      </c>
      <c r="K80" s="648">
        <v>1</v>
      </c>
      <c r="L80" s="650">
        <v>9</v>
      </c>
      <c r="M80" s="650">
        <v>4</v>
      </c>
      <c r="N80" s="651">
        <f t="shared" si="14"/>
        <v>13</v>
      </c>
      <c r="O80" s="649">
        <v>1</v>
      </c>
      <c r="P80" s="650">
        <v>9</v>
      </c>
      <c r="Q80" s="650">
        <v>7</v>
      </c>
      <c r="R80" s="651">
        <f t="shared" si="15"/>
        <v>16</v>
      </c>
      <c r="S80" s="644"/>
      <c r="T80" s="652">
        <f t="shared" si="11"/>
        <v>3</v>
      </c>
      <c r="U80" s="653">
        <f t="shared" si="11"/>
        <v>29</v>
      </c>
      <c r="V80" s="653">
        <f t="shared" si="11"/>
        <v>19</v>
      </c>
      <c r="W80" s="651">
        <f t="shared" si="12"/>
        <v>48</v>
      </c>
      <c r="X80" s="822">
        <v>4</v>
      </c>
      <c r="Y80" s="822"/>
      <c r="AH80">
        <v>48</v>
      </c>
      <c r="AI80" s="812">
        <v>58</v>
      </c>
      <c r="AJ80" s="18">
        <f t="shared" si="16"/>
        <v>10</v>
      </c>
    </row>
    <row r="81" spans="1:37" ht="26.1" customHeight="1" thickBot="1" x14ac:dyDescent="0.3">
      <c r="A81" s="59" t="s">
        <v>46</v>
      </c>
      <c r="B81" s="64" t="s">
        <v>110</v>
      </c>
      <c r="C81" s="64" t="s">
        <v>172</v>
      </c>
      <c r="D81" s="61" t="s">
        <v>90</v>
      </c>
      <c r="E81" s="62" t="s">
        <v>91</v>
      </c>
      <c r="F81" s="63" t="s">
        <v>48</v>
      </c>
      <c r="G81" s="648">
        <v>1</v>
      </c>
      <c r="H81" s="650">
        <v>17</v>
      </c>
      <c r="I81" s="650">
        <v>24</v>
      </c>
      <c r="J81" s="647">
        <f t="shared" si="13"/>
        <v>41</v>
      </c>
      <c r="K81" s="648">
        <v>2</v>
      </c>
      <c r="L81" s="650">
        <v>21</v>
      </c>
      <c r="M81" s="650">
        <v>31</v>
      </c>
      <c r="N81" s="651">
        <f t="shared" si="14"/>
        <v>52</v>
      </c>
      <c r="O81" s="649">
        <v>1</v>
      </c>
      <c r="P81" s="650">
        <v>15</v>
      </c>
      <c r="Q81" s="650">
        <v>12</v>
      </c>
      <c r="R81" s="651">
        <f t="shared" si="15"/>
        <v>27</v>
      </c>
      <c r="S81" s="644"/>
      <c r="T81" s="652">
        <f t="shared" ref="T81:V87" si="17">SUM(G81,K81,O81)</f>
        <v>4</v>
      </c>
      <c r="U81" s="653">
        <f t="shared" si="17"/>
        <v>53</v>
      </c>
      <c r="V81" s="653">
        <f t="shared" si="17"/>
        <v>67</v>
      </c>
      <c r="W81" s="651">
        <f t="shared" si="12"/>
        <v>120</v>
      </c>
      <c r="X81" s="822">
        <v>1</v>
      </c>
      <c r="Y81" s="822"/>
      <c r="AH81">
        <v>120</v>
      </c>
      <c r="AI81" s="812">
        <v>125</v>
      </c>
      <c r="AJ81" s="18">
        <f t="shared" si="16"/>
        <v>5</v>
      </c>
    </row>
    <row r="82" spans="1:37" ht="26.1" customHeight="1" thickBot="1" x14ac:dyDescent="0.3">
      <c r="A82" s="59" t="s">
        <v>46</v>
      </c>
      <c r="B82" s="64" t="s">
        <v>114</v>
      </c>
      <c r="C82" s="64" t="s">
        <v>173</v>
      </c>
      <c r="D82" s="61" t="s">
        <v>90</v>
      </c>
      <c r="E82" s="62" t="s">
        <v>91</v>
      </c>
      <c r="F82" s="63" t="s">
        <v>48</v>
      </c>
      <c r="G82" s="689">
        <v>1</v>
      </c>
      <c r="H82" s="660">
        <v>10</v>
      </c>
      <c r="I82" s="660">
        <v>17</v>
      </c>
      <c r="J82" s="647">
        <f t="shared" si="13"/>
        <v>27</v>
      </c>
      <c r="K82" s="689">
        <v>1</v>
      </c>
      <c r="L82" s="660">
        <v>12</v>
      </c>
      <c r="M82" s="660">
        <v>18</v>
      </c>
      <c r="N82" s="651">
        <f t="shared" si="14"/>
        <v>30</v>
      </c>
      <c r="O82" s="690">
        <v>1</v>
      </c>
      <c r="P82" s="660">
        <v>11</v>
      </c>
      <c r="Q82" s="660">
        <v>14</v>
      </c>
      <c r="R82" s="651">
        <f t="shared" si="15"/>
        <v>25</v>
      </c>
      <c r="S82" s="644"/>
      <c r="T82" s="652">
        <f t="shared" si="17"/>
        <v>3</v>
      </c>
      <c r="U82" s="653">
        <f t="shared" si="17"/>
        <v>33</v>
      </c>
      <c r="V82" s="653">
        <f t="shared" si="17"/>
        <v>49</v>
      </c>
      <c r="W82" s="651">
        <f t="shared" si="12"/>
        <v>82</v>
      </c>
      <c r="X82" s="822">
        <v>11</v>
      </c>
      <c r="Y82" s="822"/>
      <c r="AH82">
        <v>82</v>
      </c>
      <c r="AI82" s="812">
        <v>96</v>
      </c>
      <c r="AJ82" s="18">
        <f t="shared" si="16"/>
        <v>14</v>
      </c>
    </row>
    <row r="83" spans="1:37" ht="26.1" customHeight="1" thickBot="1" x14ac:dyDescent="0.3">
      <c r="A83" s="59" t="s">
        <v>46</v>
      </c>
      <c r="B83" s="64" t="s">
        <v>115</v>
      </c>
      <c r="C83" s="64" t="s">
        <v>174</v>
      </c>
      <c r="D83" s="61" t="s">
        <v>90</v>
      </c>
      <c r="E83" s="62" t="s">
        <v>91</v>
      </c>
      <c r="F83" s="63" t="s">
        <v>48</v>
      </c>
      <c r="G83" s="655">
        <v>1</v>
      </c>
      <c r="H83" s="654">
        <v>10</v>
      </c>
      <c r="I83" s="654">
        <v>6</v>
      </c>
      <c r="J83" s="647">
        <f>SUM(H83:I83)</f>
        <v>16</v>
      </c>
      <c r="K83" s="655">
        <v>1</v>
      </c>
      <c r="L83" s="654">
        <v>13</v>
      </c>
      <c r="M83" s="654">
        <v>6</v>
      </c>
      <c r="N83" s="651">
        <f t="shared" si="14"/>
        <v>19</v>
      </c>
      <c r="O83" s="648">
        <v>1</v>
      </c>
      <c r="P83" s="650">
        <v>13</v>
      </c>
      <c r="Q83" s="650">
        <v>9</v>
      </c>
      <c r="R83" s="651">
        <f t="shared" si="15"/>
        <v>22</v>
      </c>
      <c r="S83" s="644"/>
      <c r="T83" s="652">
        <f t="shared" si="17"/>
        <v>3</v>
      </c>
      <c r="U83" s="653">
        <f t="shared" si="17"/>
        <v>36</v>
      </c>
      <c r="V83" s="653">
        <f t="shared" si="17"/>
        <v>21</v>
      </c>
      <c r="W83" s="651">
        <f t="shared" si="12"/>
        <v>57</v>
      </c>
      <c r="X83" s="822">
        <v>10</v>
      </c>
      <c r="Y83" s="822"/>
      <c r="AH83">
        <v>57</v>
      </c>
      <c r="AI83" s="812">
        <v>63</v>
      </c>
      <c r="AJ83" s="18">
        <f t="shared" si="16"/>
        <v>6</v>
      </c>
    </row>
    <row r="84" spans="1:37" ht="26.1" customHeight="1" thickBot="1" x14ac:dyDescent="0.3">
      <c r="A84" s="59" t="s">
        <v>46</v>
      </c>
      <c r="B84" s="64" t="s">
        <v>111</v>
      </c>
      <c r="C84" s="64" t="s">
        <v>175</v>
      </c>
      <c r="D84" s="61" t="s">
        <v>90</v>
      </c>
      <c r="E84" s="62" t="s">
        <v>91</v>
      </c>
      <c r="F84" s="63" t="s">
        <v>48</v>
      </c>
      <c r="G84" s="648">
        <v>1</v>
      </c>
      <c r="H84" s="650">
        <v>5</v>
      </c>
      <c r="I84" s="650">
        <v>10</v>
      </c>
      <c r="J84" s="647">
        <f t="shared" si="13"/>
        <v>15</v>
      </c>
      <c r="K84" s="648">
        <v>1</v>
      </c>
      <c r="L84" s="650">
        <v>2</v>
      </c>
      <c r="M84" s="650">
        <v>11</v>
      </c>
      <c r="N84" s="651">
        <f t="shared" si="14"/>
        <v>13</v>
      </c>
      <c r="O84" s="676">
        <v>1</v>
      </c>
      <c r="P84" s="674">
        <v>4</v>
      </c>
      <c r="Q84" s="674">
        <v>8</v>
      </c>
      <c r="R84" s="651">
        <f t="shared" si="15"/>
        <v>12</v>
      </c>
      <c r="S84" s="644"/>
      <c r="T84" s="652">
        <f t="shared" si="17"/>
        <v>3</v>
      </c>
      <c r="U84" s="653">
        <f t="shared" si="17"/>
        <v>11</v>
      </c>
      <c r="V84" s="653">
        <f>SUM(I84,M84,Q84)</f>
        <v>29</v>
      </c>
      <c r="W84" s="651">
        <f t="shared" si="12"/>
        <v>40</v>
      </c>
      <c r="X84" s="822">
        <v>0</v>
      </c>
      <c r="Y84" s="822"/>
      <c r="AH84">
        <v>40</v>
      </c>
      <c r="AI84" s="812">
        <v>46</v>
      </c>
      <c r="AJ84" s="18">
        <f t="shared" si="16"/>
        <v>6</v>
      </c>
    </row>
    <row r="85" spans="1:37" ht="26.1" customHeight="1" thickBot="1" x14ac:dyDescent="0.3">
      <c r="A85" s="59" t="s">
        <v>46</v>
      </c>
      <c r="B85" s="64" t="s">
        <v>117</v>
      </c>
      <c r="C85" s="64" t="s">
        <v>176</v>
      </c>
      <c r="D85" s="61" t="s">
        <v>90</v>
      </c>
      <c r="E85" s="62" t="s">
        <v>91</v>
      </c>
      <c r="F85" s="63" t="s">
        <v>48</v>
      </c>
      <c r="G85" s="648">
        <v>1</v>
      </c>
      <c r="H85" s="650">
        <v>3</v>
      </c>
      <c r="I85" s="650">
        <v>5</v>
      </c>
      <c r="J85" s="647">
        <f t="shared" si="13"/>
        <v>8</v>
      </c>
      <c r="K85" s="648">
        <v>1</v>
      </c>
      <c r="L85" s="650">
        <v>4</v>
      </c>
      <c r="M85" s="650">
        <v>6</v>
      </c>
      <c r="N85" s="651">
        <f t="shared" si="14"/>
        <v>10</v>
      </c>
      <c r="O85" s="649">
        <v>1</v>
      </c>
      <c r="P85" s="650">
        <v>4</v>
      </c>
      <c r="Q85" s="650">
        <v>7</v>
      </c>
      <c r="R85" s="651">
        <f t="shared" si="15"/>
        <v>11</v>
      </c>
      <c r="S85" s="644"/>
      <c r="T85" s="652">
        <f t="shared" si="17"/>
        <v>3</v>
      </c>
      <c r="U85" s="653">
        <f t="shared" si="17"/>
        <v>11</v>
      </c>
      <c r="V85" s="653">
        <f t="shared" si="17"/>
        <v>18</v>
      </c>
      <c r="W85" s="651">
        <f t="shared" si="12"/>
        <v>29</v>
      </c>
      <c r="X85" s="822">
        <v>0</v>
      </c>
      <c r="Y85" s="822"/>
      <c r="AH85">
        <v>29</v>
      </c>
      <c r="AI85" s="812">
        <v>34</v>
      </c>
      <c r="AJ85" s="18">
        <f t="shared" si="16"/>
        <v>5</v>
      </c>
    </row>
    <row r="86" spans="1:37" ht="26.1" customHeight="1" thickBot="1" x14ac:dyDescent="0.3">
      <c r="A86" s="59" t="s">
        <v>46</v>
      </c>
      <c r="B86" s="64" t="s">
        <v>116</v>
      </c>
      <c r="C86" s="64" t="s">
        <v>177</v>
      </c>
      <c r="D86" s="61" t="s">
        <v>90</v>
      </c>
      <c r="E86" s="62" t="s">
        <v>91</v>
      </c>
      <c r="F86" s="63" t="s">
        <v>48</v>
      </c>
      <c r="G86" s="648">
        <v>1</v>
      </c>
      <c r="H86" s="650">
        <v>8</v>
      </c>
      <c r="I86" s="650">
        <v>11</v>
      </c>
      <c r="J86" s="647">
        <f>SUM(H86:I86)</f>
        <v>19</v>
      </c>
      <c r="K86" s="648">
        <v>1</v>
      </c>
      <c r="L86" s="650">
        <v>6</v>
      </c>
      <c r="M86" s="650">
        <v>10</v>
      </c>
      <c r="N86" s="651">
        <f t="shared" si="14"/>
        <v>16</v>
      </c>
      <c r="O86" s="649">
        <v>1</v>
      </c>
      <c r="P86" s="650">
        <v>3</v>
      </c>
      <c r="Q86" s="650">
        <v>11</v>
      </c>
      <c r="R86" s="651">
        <f t="shared" si="15"/>
        <v>14</v>
      </c>
      <c r="S86" s="644"/>
      <c r="T86" s="652">
        <f t="shared" si="17"/>
        <v>3</v>
      </c>
      <c r="U86" s="653">
        <f t="shared" si="17"/>
        <v>17</v>
      </c>
      <c r="V86" s="653">
        <f t="shared" si="17"/>
        <v>32</v>
      </c>
      <c r="W86" s="651">
        <f t="shared" si="12"/>
        <v>49</v>
      </c>
      <c r="X86" s="822">
        <v>1</v>
      </c>
      <c r="Y86" s="822"/>
      <c r="AH86">
        <v>49</v>
      </c>
      <c r="AI86" s="812">
        <v>56</v>
      </c>
      <c r="AJ86" s="18">
        <f t="shared" si="16"/>
        <v>7</v>
      </c>
    </row>
    <row r="87" spans="1:37" ht="26.1" customHeight="1" thickBot="1" x14ac:dyDescent="0.4">
      <c r="A87" s="59" t="s">
        <v>46</v>
      </c>
      <c r="B87" s="64" t="s">
        <v>112</v>
      </c>
      <c r="C87" s="64" t="s">
        <v>178</v>
      </c>
      <c r="D87" s="61" t="s">
        <v>90</v>
      </c>
      <c r="E87" s="62" t="s">
        <v>91</v>
      </c>
      <c r="F87" s="63" t="s">
        <v>48</v>
      </c>
      <c r="G87" s="686">
        <v>1</v>
      </c>
      <c r="H87" s="650">
        <v>17</v>
      </c>
      <c r="I87" s="650">
        <v>25</v>
      </c>
      <c r="J87" s="647">
        <f t="shared" si="13"/>
        <v>42</v>
      </c>
      <c r="K87" s="686">
        <v>1</v>
      </c>
      <c r="L87" s="687">
        <v>16</v>
      </c>
      <c r="M87" s="687">
        <v>19</v>
      </c>
      <c r="N87" s="666">
        <f t="shared" si="14"/>
        <v>35</v>
      </c>
      <c r="O87" s="649">
        <v>1</v>
      </c>
      <c r="P87" s="650">
        <v>9</v>
      </c>
      <c r="Q87" s="650">
        <v>11</v>
      </c>
      <c r="R87" s="666">
        <f t="shared" si="15"/>
        <v>20</v>
      </c>
      <c r="S87" s="644"/>
      <c r="T87" s="668">
        <f t="shared" si="17"/>
        <v>3</v>
      </c>
      <c r="U87" s="669">
        <f t="shared" si="17"/>
        <v>42</v>
      </c>
      <c r="V87" s="669">
        <f t="shared" si="17"/>
        <v>55</v>
      </c>
      <c r="W87" s="666">
        <f t="shared" si="12"/>
        <v>97</v>
      </c>
      <c r="X87" s="822">
        <v>16</v>
      </c>
      <c r="Y87" s="822"/>
      <c r="AA87" s="18"/>
      <c r="AB87" s="18">
        <f>SUM(U46:U87)</f>
        <v>1919</v>
      </c>
      <c r="AC87" s="18">
        <f>SUM(V46:V87)</f>
        <v>2133</v>
      </c>
      <c r="AD87" s="18">
        <f>SUM(W46:W87)</f>
        <v>4052</v>
      </c>
      <c r="AH87">
        <v>97</v>
      </c>
      <c r="AI87" s="812">
        <v>107</v>
      </c>
      <c r="AJ87" s="18">
        <f t="shared" si="16"/>
        <v>10</v>
      </c>
      <c r="AK87" s="823">
        <f>SUM(AJ46:AJ87)</f>
        <v>466</v>
      </c>
    </row>
    <row r="88" spans="1:37" ht="25.5" customHeight="1" thickTop="1" thickBot="1" x14ac:dyDescent="0.3">
      <c r="A88" s="112" t="s">
        <v>190</v>
      </c>
      <c r="B88" s="4"/>
      <c r="D88" s="835" t="s">
        <v>16</v>
      </c>
      <c r="E88" s="836"/>
      <c r="F88" s="706"/>
      <c r="G88" s="732">
        <f t="shared" ref="G88:X88" si="18">SUM(G13:G87)</f>
        <v>103</v>
      </c>
      <c r="H88" s="702">
        <f t="shared" si="18"/>
        <v>1423</v>
      </c>
      <c r="I88" s="702">
        <f t="shared" si="18"/>
        <v>1506</v>
      </c>
      <c r="J88" s="702">
        <f t="shared" si="18"/>
        <v>2929</v>
      </c>
      <c r="K88" s="702">
        <f t="shared" si="18"/>
        <v>97</v>
      </c>
      <c r="L88" s="702">
        <f t="shared" si="18"/>
        <v>1261</v>
      </c>
      <c r="M88" s="702">
        <f t="shared" si="18"/>
        <v>1474</v>
      </c>
      <c r="N88" s="702">
        <f t="shared" si="18"/>
        <v>2735</v>
      </c>
      <c r="O88" s="702">
        <f t="shared" si="18"/>
        <v>88</v>
      </c>
      <c r="P88" s="702">
        <f t="shared" si="18"/>
        <v>970</v>
      </c>
      <c r="Q88" s="702">
        <f t="shared" si="18"/>
        <v>1116</v>
      </c>
      <c r="R88" s="703">
        <f t="shared" si="18"/>
        <v>2086</v>
      </c>
      <c r="S88" s="704">
        <f t="shared" si="18"/>
        <v>0</v>
      </c>
      <c r="T88" s="705">
        <f t="shared" si="18"/>
        <v>288</v>
      </c>
      <c r="U88" s="702">
        <f t="shared" si="18"/>
        <v>3654</v>
      </c>
      <c r="V88" s="702">
        <f t="shared" si="18"/>
        <v>4096</v>
      </c>
      <c r="W88" s="702">
        <f t="shared" si="18"/>
        <v>7750</v>
      </c>
      <c r="X88" s="822">
        <f t="shared" si="18"/>
        <v>1378</v>
      </c>
      <c r="Y88" s="821"/>
      <c r="Z88" s="702">
        <f>SUM(Z13:Z87)</f>
        <v>3644</v>
      </c>
      <c r="AA88" s="702">
        <f t="shared" ref="AA88:AI88" si="19">SUM(AA13:AA87)</f>
        <v>376</v>
      </c>
      <c r="AB88" s="702">
        <f t="shared" si="19"/>
        <v>4983</v>
      </c>
      <c r="AC88" s="702">
        <f t="shared" si="19"/>
        <v>5656</v>
      </c>
      <c r="AD88" s="702">
        <f t="shared" si="19"/>
        <v>10797</v>
      </c>
      <c r="AE88" s="702">
        <f t="shared" si="19"/>
        <v>1627</v>
      </c>
      <c r="AF88" s="702">
        <f t="shared" si="19"/>
        <v>1599</v>
      </c>
      <c r="AG88" s="702">
        <f t="shared" si="19"/>
        <v>1474</v>
      </c>
      <c r="AH88" s="702">
        <f t="shared" si="19"/>
        <v>7750</v>
      </c>
      <c r="AI88" s="702">
        <f t="shared" si="19"/>
        <v>8659</v>
      </c>
      <c r="AJ88" s="18">
        <f t="shared" si="16"/>
        <v>909</v>
      </c>
      <c r="AK88" s="18">
        <f>SUM(AK87,AK45)</f>
        <v>909</v>
      </c>
    </row>
    <row r="89" spans="1:37" x14ac:dyDescent="0.25">
      <c r="C89" s="111"/>
      <c r="F89" s="71"/>
      <c r="G89" s="72"/>
      <c r="H89" s="72"/>
      <c r="I89" s="72"/>
      <c r="J89" s="72"/>
      <c r="K89" s="72"/>
      <c r="L89" s="72"/>
      <c r="M89" s="72"/>
      <c r="N89" s="72"/>
      <c r="O89" s="72"/>
      <c r="P89" s="72"/>
      <c r="Q89" s="72"/>
      <c r="R89" s="72"/>
      <c r="S89" s="72"/>
      <c r="T89" s="72"/>
      <c r="U89" s="72"/>
      <c r="V89" s="72"/>
      <c r="W89" s="72"/>
      <c r="X89" s="72"/>
      <c r="Y89" s="72"/>
      <c r="AJ89" s="814">
        <f>AJ88/AI88</f>
        <v>0.10497748007853101</v>
      </c>
    </row>
    <row r="90" spans="1:37" ht="18.75" x14ac:dyDescent="0.3">
      <c r="A90" s="5" t="s">
        <v>17</v>
      </c>
      <c r="E90" s="831" t="s">
        <v>20</v>
      </c>
      <c r="F90" s="831"/>
      <c r="G90" s="831"/>
      <c r="H90" s="831"/>
      <c r="I90" s="35"/>
      <c r="J90" s="35"/>
      <c r="K90" s="35"/>
      <c r="L90" s="35"/>
      <c r="M90" s="35"/>
      <c r="N90" s="35"/>
      <c r="AD90" s="33"/>
    </row>
    <row r="91" spans="1:37" ht="15.75" thickBot="1" x14ac:dyDescent="0.3">
      <c r="A91" s="6" t="s">
        <v>18</v>
      </c>
      <c r="G91" s="73"/>
      <c r="H91" s="73"/>
      <c r="I91" s="832" t="s">
        <v>193</v>
      </c>
      <c r="J91" s="832"/>
      <c r="K91" s="832"/>
      <c r="L91" s="832"/>
      <c r="M91" s="832"/>
      <c r="N91" s="832"/>
      <c r="O91" s="832"/>
      <c r="P91" s="832"/>
      <c r="AA91" s="834"/>
      <c r="AB91" s="834"/>
      <c r="AC91" s="834"/>
      <c r="AD91" s="834"/>
    </row>
    <row r="92" spans="1:37" ht="15.75" thickTop="1" x14ac:dyDescent="0.25">
      <c r="A92" s="6" t="s">
        <v>19</v>
      </c>
      <c r="H92" s="74"/>
      <c r="I92" s="833" t="s">
        <v>194</v>
      </c>
      <c r="J92" s="833"/>
      <c r="K92" s="833"/>
      <c r="L92" s="833"/>
      <c r="M92" s="833"/>
      <c r="N92" s="833"/>
      <c r="O92" s="833"/>
      <c r="P92" s="833"/>
      <c r="AA92" s="829"/>
      <c r="AB92" s="829"/>
      <c r="AC92" s="829"/>
      <c r="AD92" s="33"/>
    </row>
    <row r="93" spans="1:37" ht="18.75" x14ac:dyDescent="0.3">
      <c r="E93" s="831" t="s">
        <v>21</v>
      </c>
      <c r="F93" s="831"/>
      <c r="G93" s="831"/>
      <c r="H93" s="831"/>
      <c r="AA93" s="829"/>
      <c r="AB93" s="829"/>
      <c r="AC93" s="829"/>
      <c r="AD93" s="33"/>
    </row>
    <row r="94" spans="1:37" ht="9.75" customHeight="1" x14ac:dyDescent="0.25">
      <c r="AA94" s="829"/>
      <c r="AB94" s="829"/>
      <c r="AC94" s="829"/>
      <c r="AD94" s="33"/>
    </row>
    <row r="95" spans="1:37" ht="15.75" thickBot="1" x14ac:dyDescent="0.3">
      <c r="G95" s="73"/>
      <c r="H95" s="73"/>
      <c r="I95" s="832" t="s">
        <v>195</v>
      </c>
      <c r="J95" s="832"/>
      <c r="K95" s="832"/>
      <c r="L95" s="832"/>
      <c r="M95" s="832"/>
      <c r="N95" s="832"/>
      <c r="O95" s="832"/>
      <c r="P95" s="832"/>
      <c r="AA95" s="829"/>
      <c r="AB95" s="829"/>
      <c r="AC95" s="829"/>
      <c r="AD95" s="33"/>
    </row>
    <row r="96" spans="1:37" ht="21" customHeight="1" thickTop="1" x14ac:dyDescent="0.25">
      <c r="H96" s="74"/>
      <c r="I96" s="833" t="s">
        <v>196</v>
      </c>
      <c r="J96" s="833"/>
      <c r="K96" s="833"/>
      <c r="L96" s="833"/>
      <c r="M96" s="833"/>
      <c r="N96" s="833"/>
      <c r="O96" s="833"/>
      <c r="P96" s="833"/>
      <c r="AA96" s="829"/>
      <c r="AB96" s="829"/>
      <c r="AC96" s="829"/>
      <c r="AD96" s="33"/>
    </row>
    <row r="97" spans="3:30" x14ac:dyDescent="0.25">
      <c r="C97" s="33"/>
      <c r="D97" s="33"/>
      <c r="E97" s="75"/>
      <c r="F97" s="76"/>
      <c r="G97" s="76"/>
      <c r="H97" s="76"/>
      <c r="I97" s="840"/>
      <c r="J97" s="840"/>
      <c r="K97" s="840"/>
      <c r="L97" s="840"/>
      <c r="M97" s="840"/>
      <c r="N97" s="840"/>
      <c r="O97" s="840"/>
      <c r="P97" s="840"/>
      <c r="AA97" s="829"/>
      <c r="AB97" s="829"/>
      <c r="AC97" s="829"/>
      <c r="AD97" s="33"/>
    </row>
    <row r="98" spans="3:30" x14ac:dyDescent="0.25">
      <c r="C98" s="33"/>
      <c r="D98" s="33"/>
      <c r="E98" s="75"/>
      <c r="F98" s="77"/>
      <c r="G98" s="77"/>
      <c r="H98" s="78"/>
    </row>
    <row r="99" spans="3:30" x14ac:dyDescent="0.25">
      <c r="E99" s="75"/>
      <c r="F99" s="79"/>
      <c r="G99" s="79"/>
      <c r="H99" s="78"/>
    </row>
    <row r="100" spans="3:30" x14ac:dyDescent="0.25">
      <c r="E100" s="75"/>
      <c r="F100" s="78"/>
      <c r="G100" s="78"/>
      <c r="H100" s="78"/>
    </row>
    <row r="101" spans="3:30" x14ac:dyDescent="0.25">
      <c r="E101" s="33"/>
      <c r="F101" s="33"/>
      <c r="G101" s="33"/>
      <c r="H101" s="33"/>
    </row>
  </sheetData>
  <sheetProtection algorithmName="SHA-512" hashValue="Ae6Sa/YBH8bdZrQHCVdJCIcNR3pxu77uXQoboZ+AJKz2bBO/ZU+H8+/XgbsDRpHETWLrEL9FhTFosZ0hhjki/w==" saltValue="qcJ2VlBSvZ3vPsu60u4cDA==" spinCount="100000" sheet="1" formatCells="0" formatColumns="0" formatRows="0" insertColumns="0" insertRows="0" insertHyperlinks="0" deleteColumns="0" deleteRows="0" sort="0" autoFilter="0" pivotTables="0"/>
  <mergeCells count="41">
    <mergeCell ref="D5:K5"/>
    <mergeCell ref="E6:G6"/>
    <mergeCell ref="D7:K7"/>
    <mergeCell ref="U7:V7"/>
    <mergeCell ref="A8:B8"/>
    <mergeCell ref="C8:D8"/>
    <mergeCell ref="A10:A12"/>
    <mergeCell ref="B10:B12"/>
    <mergeCell ref="C10:C12"/>
    <mergeCell ref="D10:D12"/>
    <mergeCell ref="E10:E12"/>
    <mergeCell ref="T10:W10"/>
    <mergeCell ref="G11:G12"/>
    <mergeCell ref="H11:J11"/>
    <mergeCell ref="K11:K12"/>
    <mergeCell ref="L11:N11"/>
    <mergeCell ref="O11:O12"/>
    <mergeCell ref="P11:R11"/>
    <mergeCell ref="T11:T12"/>
    <mergeCell ref="U11:W11"/>
    <mergeCell ref="F10:F12"/>
    <mergeCell ref="I97:P97"/>
    <mergeCell ref="G10:J10"/>
    <mergeCell ref="K10:N10"/>
    <mergeCell ref="O10:R10"/>
    <mergeCell ref="X12:Y12"/>
    <mergeCell ref="AA97:AC97"/>
    <mergeCell ref="U8:V8"/>
    <mergeCell ref="E93:H93"/>
    <mergeCell ref="AA93:AC93"/>
    <mergeCell ref="AA94:AC94"/>
    <mergeCell ref="I95:P95"/>
    <mergeCell ref="AA95:AC95"/>
    <mergeCell ref="I96:P96"/>
    <mergeCell ref="AA96:AC96"/>
    <mergeCell ref="I91:P91"/>
    <mergeCell ref="AA91:AD91"/>
    <mergeCell ref="I92:P92"/>
    <mergeCell ref="AA92:AC92"/>
    <mergeCell ref="D88:E88"/>
    <mergeCell ref="E90:H90"/>
  </mergeCells>
  <conditionalFormatting sqref="G88:W88 Y88:AI88">
    <cfRule type="cellIs" dxfId="623" priority="1" stopIfTrue="1" operator="notEqual">
      <formula>0</formula>
    </cfRule>
  </conditionalFormatting>
  <dataValidations count="1">
    <dataValidation allowBlank="1" showInputMessage="1" showErrorMessage="1" errorTitle="Verifique su entrada." error="Sólo puede elegir un valor de la lista." promptTitle="Ciclo Escolar" prompt="Seleccione el Ciclo Escolar"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38 JN65538 TJ65538 ADF65538 ANB65538 AWX65538 BGT65538 BQP65538 CAL65538 CKH65538 CUD65538 DDZ65538 DNV65538 DXR65538 EHN65538 ERJ65538 FBF65538 FLB65538 FUX65538 GET65538 GOP65538 GYL65538 HIH65538 HSD65538 IBZ65538 ILV65538 IVR65538 JFN65538 JPJ65538 JZF65538 KJB65538 KSX65538 LCT65538 LMP65538 LWL65538 MGH65538 MQD65538 MZZ65538 NJV65538 NTR65538 ODN65538 ONJ65538 OXF65538 PHB65538 PQX65538 QAT65538 QKP65538 QUL65538 REH65538 ROD65538 RXZ65538 SHV65538 SRR65538 TBN65538 TLJ65538 TVF65538 UFB65538 UOX65538 UYT65538 VIP65538 VSL65538 WCH65538 WMD65538 WVZ65538 R131074 JN131074 TJ131074 ADF131074 ANB131074 AWX131074 BGT131074 BQP131074 CAL131074 CKH131074 CUD131074 DDZ131074 DNV131074 DXR131074 EHN131074 ERJ131074 FBF131074 FLB131074 FUX131074 GET131074 GOP131074 GYL131074 HIH131074 HSD131074 IBZ131074 ILV131074 IVR131074 JFN131074 JPJ131074 JZF131074 KJB131074 KSX131074 LCT131074 LMP131074 LWL131074 MGH131074 MQD131074 MZZ131074 NJV131074 NTR131074 ODN131074 ONJ131074 OXF131074 PHB131074 PQX131074 QAT131074 QKP131074 QUL131074 REH131074 ROD131074 RXZ131074 SHV131074 SRR131074 TBN131074 TLJ131074 TVF131074 UFB131074 UOX131074 UYT131074 VIP131074 VSL131074 WCH131074 WMD131074 WVZ131074 R196610 JN196610 TJ196610 ADF196610 ANB196610 AWX196610 BGT196610 BQP196610 CAL196610 CKH196610 CUD196610 DDZ196610 DNV196610 DXR196610 EHN196610 ERJ196610 FBF196610 FLB196610 FUX196610 GET196610 GOP196610 GYL196610 HIH196610 HSD196610 IBZ196610 ILV196610 IVR196610 JFN196610 JPJ196610 JZF196610 KJB196610 KSX196610 LCT196610 LMP196610 LWL196610 MGH196610 MQD196610 MZZ196610 NJV196610 NTR196610 ODN196610 ONJ196610 OXF196610 PHB196610 PQX196610 QAT196610 QKP196610 QUL196610 REH196610 ROD196610 RXZ196610 SHV196610 SRR196610 TBN196610 TLJ196610 TVF196610 UFB196610 UOX196610 UYT196610 VIP196610 VSL196610 WCH196610 WMD196610 WVZ196610 R262146 JN262146 TJ262146 ADF262146 ANB262146 AWX262146 BGT262146 BQP262146 CAL262146 CKH262146 CUD262146 DDZ262146 DNV262146 DXR262146 EHN262146 ERJ262146 FBF262146 FLB262146 FUX262146 GET262146 GOP262146 GYL262146 HIH262146 HSD262146 IBZ262146 ILV262146 IVR262146 JFN262146 JPJ262146 JZF262146 KJB262146 KSX262146 LCT262146 LMP262146 LWL262146 MGH262146 MQD262146 MZZ262146 NJV262146 NTR262146 ODN262146 ONJ262146 OXF262146 PHB262146 PQX262146 QAT262146 QKP262146 QUL262146 REH262146 ROD262146 RXZ262146 SHV262146 SRR262146 TBN262146 TLJ262146 TVF262146 UFB262146 UOX262146 UYT262146 VIP262146 VSL262146 WCH262146 WMD262146 WVZ262146 R327682 JN327682 TJ327682 ADF327682 ANB327682 AWX327682 BGT327682 BQP327682 CAL327682 CKH327682 CUD327682 DDZ327682 DNV327682 DXR327682 EHN327682 ERJ327682 FBF327682 FLB327682 FUX327682 GET327682 GOP327682 GYL327682 HIH327682 HSD327682 IBZ327682 ILV327682 IVR327682 JFN327682 JPJ327682 JZF327682 KJB327682 KSX327682 LCT327682 LMP327682 LWL327682 MGH327682 MQD327682 MZZ327682 NJV327682 NTR327682 ODN327682 ONJ327682 OXF327682 PHB327682 PQX327682 QAT327682 QKP327682 QUL327682 REH327682 ROD327682 RXZ327682 SHV327682 SRR327682 TBN327682 TLJ327682 TVF327682 UFB327682 UOX327682 UYT327682 VIP327682 VSL327682 WCH327682 WMD327682 WVZ327682 R393218 JN393218 TJ393218 ADF393218 ANB393218 AWX393218 BGT393218 BQP393218 CAL393218 CKH393218 CUD393218 DDZ393218 DNV393218 DXR393218 EHN393218 ERJ393218 FBF393218 FLB393218 FUX393218 GET393218 GOP393218 GYL393218 HIH393218 HSD393218 IBZ393218 ILV393218 IVR393218 JFN393218 JPJ393218 JZF393218 KJB393218 KSX393218 LCT393218 LMP393218 LWL393218 MGH393218 MQD393218 MZZ393218 NJV393218 NTR393218 ODN393218 ONJ393218 OXF393218 PHB393218 PQX393218 QAT393218 QKP393218 QUL393218 REH393218 ROD393218 RXZ393218 SHV393218 SRR393218 TBN393218 TLJ393218 TVF393218 UFB393218 UOX393218 UYT393218 VIP393218 VSL393218 WCH393218 WMD393218 WVZ393218 R458754 JN458754 TJ458754 ADF458754 ANB458754 AWX458754 BGT458754 BQP458754 CAL458754 CKH458754 CUD458754 DDZ458754 DNV458754 DXR458754 EHN458754 ERJ458754 FBF458754 FLB458754 FUX458754 GET458754 GOP458754 GYL458754 HIH458754 HSD458754 IBZ458754 ILV458754 IVR458754 JFN458754 JPJ458754 JZF458754 KJB458754 KSX458754 LCT458754 LMP458754 LWL458754 MGH458754 MQD458754 MZZ458754 NJV458754 NTR458754 ODN458754 ONJ458754 OXF458754 PHB458754 PQX458754 QAT458754 QKP458754 QUL458754 REH458754 ROD458754 RXZ458754 SHV458754 SRR458754 TBN458754 TLJ458754 TVF458754 UFB458754 UOX458754 UYT458754 VIP458754 VSL458754 WCH458754 WMD458754 WVZ458754 R524290 JN524290 TJ524290 ADF524290 ANB524290 AWX524290 BGT524290 BQP524290 CAL524290 CKH524290 CUD524290 DDZ524290 DNV524290 DXR524290 EHN524290 ERJ524290 FBF524290 FLB524290 FUX524290 GET524290 GOP524290 GYL524290 HIH524290 HSD524290 IBZ524290 ILV524290 IVR524290 JFN524290 JPJ524290 JZF524290 KJB524290 KSX524290 LCT524290 LMP524290 LWL524290 MGH524290 MQD524290 MZZ524290 NJV524290 NTR524290 ODN524290 ONJ524290 OXF524290 PHB524290 PQX524290 QAT524290 QKP524290 QUL524290 REH524290 ROD524290 RXZ524290 SHV524290 SRR524290 TBN524290 TLJ524290 TVF524290 UFB524290 UOX524290 UYT524290 VIP524290 VSL524290 WCH524290 WMD524290 WVZ524290 R589826 JN589826 TJ589826 ADF589826 ANB589826 AWX589826 BGT589826 BQP589826 CAL589826 CKH589826 CUD589826 DDZ589826 DNV589826 DXR589826 EHN589826 ERJ589826 FBF589826 FLB589826 FUX589826 GET589826 GOP589826 GYL589826 HIH589826 HSD589826 IBZ589826 ILV589826 IVR589826 JFN589826 JPJ589826 JZF589826 KJB589826 KSX589826 LCT589826 LMP589826 LWL589826 MGH589826 MQD589826 MZZ589826 NJV589826 NTR589826 ODN589826 ONJ589826 OXF589826 PHB589826 PQX589826 QAT589826 QKP589826 QUL589826 REH589826 ROD589826 RXZ589826 SHV589826 SRR589826 TBN589826 TLJ589826 TVF589826 UFB589826 UOX589826 UYT589826 VIP589826 VSL589826 WCH589826 WMD589826 WVZ589826 R655362 JN655362 TJ655362 ADF655362 ANB655362 AWX655362 BGT655362 BQP655362 CAL655362 CKH655362 CUD655362 DDZ655362 DNV655362 DXR655362 EHN655362 ERJ655362 FBF655362 FLB655362 FUX655362 GET655362 GOP655362 GYL655362 HIH655362 HSD655362 IBZ655362 ILV655362 IVR655362 JFN655362 JPJ655362 JZF655362 KJB655362 KSX655362 LCT655362 LMP655362 LWL655362 MGH655362 MQD655362 MZZ655362 NJV655362 NTR655362 ODN655362 ONJ655362 OXF655362 PHB655362 PQX655362 QAT655362 QKP655362 QUL655362 REH655362 ROD655362 RXZ655362 SHV655362 SRR655362 TBN655362 TLJ655362 TVF655362 UFB655362 UOX655362 UYT655362 VIP655362 VSL655362 WCH655362 WMD655362 WVZ655362 R720898 JN720898 TJ720898 ADF720898 ANB720898 AWX720898 BGT720898 BQP720898 CAL720898 CKH720898 CUD720898 DDZ720898 DNV720898 DXR720898 EHN720898 ERJ720898 FBF720898 FLB720898 FUX720898 GET720898 GOP720898 GYL720898 HIH720898 HSD720898 IBZ720898 ILV720898 IVR720898 JFN720898 JPJ720898 JZF720898 KJB720898 KSX720898 LCT720898 LMP720898 LWL720898 MGH720898 MQD720898 MZZ720898 NJV720898 NTR720898 ODN720898 ONJ720898 OXF720898 PHB720898 PQX720898 QAT720898 QKP720898 QUL720898 REH720898 ROD720898 RXZ720898 SHV720898 SRR720898 TBN720898 TLJ720898 TVF720898 UFB720898 UOX720898 UYT720898 VIP720898 VSL720898 WCH720898 WMD720898 WVZ720898 R786434 JN786434 TJ786434 ADF786434 ANB786434 AWX786434 BGT786434 BQP786434 CAL786434 CKH786434 CUD786434 DDZ786434 DNV786434 DXR786434 EHN786434 ERJ786434 FBF786434 FLB786434 FUX786434 GET786434 GOP786434 GYL786434 HIH786434 HSD786434 IBZ786434 ILV786434 IVR786434 JFN786434 JPJ786434 JZF786434 KJB786434 KSX786434 LCT786434 LMP786434 LWL786434 MGH786434 MQD786434 MZZ786434 NJV786434 NTR786434 ODN786434 ONJ786434 OXF786434 PHB786434 PQX786434 QAT786434 QKP786434 QUL786434 REH786434 ROD786434 RXZ786434 SHV786434 SRR786434 TBN786434 TLJ786434 TVF786434 UFB786434 UOX786434 UYT786434 VIP786434 VSL786434 WCH786434 WMD786434 WVZ786434 R851970 JN851970 TJ851970 ADF851970 ANB851970 AWX851970 BGT851970 BQP851970 CAL851970 CKH851970 CUD851970 DDZ851970 DNV851970 DXR851970 EHN851970 ERJ851970 FBF851970 FLB851970 FUX851970 GET851970 GOP851970 GYL851970 HIH851970 HSD851970 IBZ851970 ILV851970 IVR851970 JFN851970 JPJ851970 JZF851970 KJB851970 KSX851970 LCT851970 LMP851970 LWL851970 MGH851970 MQD851970 MZZ851970 NJV851970 NTR851970 ODN851970 ONJ851970 OXF851970 PHB851970 PQX851970 QAT851970 QKP851970 QUL851970 REH851970 ROD851970 RXZ851970 SHV851970 SRR851970 TBN851970 TLJ851970 TVF851970 UFB851970 UOX851970 UYT851970 VIP851970 VSL851970 WCH851970 WMD851970 WVZ851970 R917506 JN917506 TJ917506 ADF917506 ANB917506 AWX917506 BGT917506 BQP917506 CAL917506 CKH917506 CUD917506 DDZ917506 DNV917506 DXR917506 EHN917506 ERJ917506 FBF917506 FLB917506 FUX917506 GET917506 GOP917506 GYL917506 HIH917506 HSD917506 IBZ917506 ILV917506 IVR917506 JFN917506 JPJ917506 JZF917506 KJB917506 KSX917506 LCT917506 LMP917506 LWL917506 MGH917506 MQD917506 MZZ917506 NJV917506 NTR917506 ODN917506 ONJ917506 OXF917506 PHB917506 PQX917506 QAT917506 QKP917506 QUL917506 REH917506 ROD917506 RXZ917506 SHV917506 SRR917506 TBN917506 TLJ917506 TVF917506 UFB917506 UOX917506 UYT917506 VIP917506 VSL917506 WCH917506 WMD917506 WVZ917506 R983042 JN983042 TJ983042 ADF983042 ANB983042 AWX983042 BGT983042 BQP983042 CAL983042 CKH983042 CUD983042 DDZ983042 DNV983042 DXR983042 EHN983042 ERJ983042 FBF983042 FLB983042 FUX983042 GET983042 GOP983042 GYL983042 HIH983042 HSD983042 IBZ983042 ILV983042 IVR983042 JFN983042 JPJ983042 JZF983042 KJB983042 KSX983042 LCT983042 LMP983042 LWL983042 MGH983042 MQD983042 MZZ983042 NJV983042 NTR983042 ODN983042 ONJ983042 OXF983042 PHB983042 PQX983042 QAT983042 QKP983042 QUL983042 REH983042 ROD983042 RXZ983042 SHV983042 SRR983042 TBN983042 TLJ983042 TVF983042 UFB983042 UOX983042 UYT983042 VIP983042 VSL983042 WCH983042 WMD983042 WVZ983042" xr:uid="{00000000-0002-0000-0000-000000000000}"/>
  </dataValidations>
  <printOptions horizontalCentered="1" verticalCentered="1"/>
  <pageMargins left="0.23622047244094491" right="0.23622047244094491" top="0.15748031496062992" bottom="0.15748031496062992" header="0.31496062992125984" footer="0.31496062992125984"/>
  <pageSetup scale="45" orientation="landscape"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BV97"/>
  <sheetViews>
    <sheetView topLeftCell="A4" zoomScale="82" zoomScaleNormal="82" zoomScaleSheetLayoutView="68" workbookViewId="0">
      <pane xSplit="6" ySplit="10" topLeftCell="AG80" activePane="bottomRight" state="frozen"/>
      <selection activeCell="A4" sqref="A4"/>
      <selection pane="topRight" activeCell="G4" sqref="G4"/>
      <selection pane="bottomLeft" activeCell="A14" sqref="A14"/>
      <selection pane="bottomRight" activeCell="AK13" sqref="AK13:AT13"/>
    </sheetView>
  </sheetViews>
  <sheetFormatPr baseColWidth="10" defaultRowHeight="15" x14ac:dyDescent="0.25"/>
  <cols>
    <col min="1" max="1" width="11.85546875" hidden="1" customWidth="1"/>
    <col min="2" max="2" width="13.42578125" hidden="1" customWidth="1"/>
    <col min="3" max="3" width="24.28515625" customWidth="1"/>
    <col min="4" max="4" width="24" customWidth="1"/>
    <col min="5" max="5" width="11.5703125" hidden="1" customWidth="1"/>
    <col min="6" max="6" width="10.140625" hidden="1" customWidth="1"/>
    <col min="7" max="15" width="4.7109375" customWidth="1"/>
    <col min="16" max="16" width="5.28515625" bestFit="1" customWidth="1"/>
    <col min="17" max="25" width="4.7109375" customWidth="1"/>
    <col min="26" max="26" width="5.28515625" bestFit="1" customWidth="1"/>
    <col min="27" max="45" width="4.7109375" customWidth="1"/>
    <col min="46" max="46" width="5.28515625" bestFit="1" customWidth="1"/>
    <col min="47" max="65" width="4.7109375" customWidth="1"/>
    <col min="66" max="66" width="6.140625" customWidth="1"/>
    <col min="67" max="67" width="1" customWidth="1"/>
    <col min="68" max="69" width="19" customWidth="1"/>
    <col min="70" max="70" width="11.42578125" customWidth="1"/>
  </cols>
  <sheetData>
    <row r="5" spans="1:70" ht="19.5" customHeight="1" x14ac:dyDescent="0.25">
      <c r="G5" s="859"/>
      <c r="H5" s="859"/>
      <c r="I5" s="859"/>
      <c r="J5" s="859"/>
      <c r="K5" s="859"/>
      <c r="L5" s="859"/>
      <c r="M5" s="859"/>
      <c r="N5" s="859"/>
      <c r="O5" s="859"/>
      <c r="P5" s="859"/>
      <c r="Q5" s="859"/>
      <c r="R5" s="859"/>
      <c r="S5" s="859"/>
      <c r="T5" s="859"/>
      <c r="U5" s="859"/>
      <c r="V5" s="859"/>
      <c r="W5" s="859"/>
      <c r="X5" s="859"/>
      <c r="Y5" s="859"/>
      <c r="Z5" s="859"/>
      <c r="AA5" s="859"/>
      <c r="AB5" s="260"/>
      <c r="AC5" s="260"/>
      <c r="AD5" s="260"/>
      <c r="AE5" s="260"/>
      <c r="AF5" s="10"/>
      <c r="BL5" s="860" t="s">
        <v>1</v>
      </c>
      <c r="BM5" s="860"/>
      <c r="BN5" s="860"/>
    </row>
    <row r="6" spans="1:70" ht="19.5" customHeight="1" x14ac:dyDescent="0.35">
      <c r="D6" s="864" t="s">
        <v>0</v>
      </c>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BL6" s="861" t="s">
        <v>118</v>
      </c>
      <c r="BM6" s="861"/>
      <c r="BN6" s="861"/>
    </row>
    <row r="7" spans="1:70" ht="19.5" customHeight="1" x14ac:dyDescent="0.25">
      <c r="D7" s="856" t="s">
        <v>136</v>
      </c>
      <c r="E7" s="856"/>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c r="AG7" s="856"/>
      <c r="BL7" s="82"/>
      <c r="BM7" s="82"/>
      <c r="BN7" s="82"/>
    </row>
    <row r="8" spans="1:70" ht="16.5" customHeight="1" thickBot="1" x14ac:dyDescent="0.3">
      <c r="A8" s="857" t="s">
        <v>2</v>
      </c>
      <c r="B8" s="857"/>
      <c r="C8" s="858" t="s">
        <v>188</v>
      </c>
      <c r="D8" s="858"/>
      <c r="E8" s="36"/>
      <c r="F8" s="36"/>
      <c r="G8" s="1"/>
      <c r="H8" s="1"/>
      <c r="I8" s="1"/>
      <c r="J8" s="1"/>
      <c r="K8" s="1"/>
      <c r="L8" s="1"/>
      <c r="M8" s="1"/>
      <c r="BB8" s="862" t="s">
        <v>3</v>
      </c>
      <c r="BC8" s="862"/>
      <c r="BD8" s="862"/>
      <c r="BE8" s="862"/>
      <c r="BF8" s="862"/>
      <c r="BG8" s="862"/>
      <c r="BH8" s="862"/>
      <c r="BI8" s="862"/>
      <c r="BJ8" s="862"/>
      <c r="BK8" s="862"/>
      <c r="BL8" s="863" t="s">
        <v>189</v>
      </c>
      <c r="BM8" s="863"/>
      <c r="BN8" s="863"/>
    </row>
    <row r="9" spans="1:70" ht="10.5" customHeight="1" thickBot="1" x14ac:dyDescent="0.3"/>
    <row r="10" spans="1:70" ht="14.25" customHeight="1" thickBot="1" x14ac:dyDescent="0.3">
      <c r="A10" s="852" t="s">
        <v>4</v>
      </c>
      <c r="B10" s="852" t="s">
        <v>5</v>
      </c>
      <c r="C10" s="852" t="s">
        <v>6</v>
      </c>
      <c r="D10" s="852" t="s">
        <v>7</v>
      </c>
      <c r="E10" s="870" t="s">
        <v>8</v>
      </c>
      <c r="F10" s="852" t="s">
        <v>9</v>
      </c>
      <c r="G10" s="880" t="s">
        <v>119</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0"/>
      <c r="AY10" s="880"/>
      <c r="AZ10" s="880"/>
      <c r="BA10" s="880"/>
      <c r="BB10" s="880"/>
      <c r="BC10" s="880"/>
      <c r="BD10" s="880"/>
      <c r="BE10" s="880"/>
      <c r="BF10" s="880"/>
      <c r="BG10" s="880"/>
      <c r="BH10" s="880"/>
      <c r="BI10" s="880"/>
      <c r="BJ10" s="880"/>
      <c r="BK10" s="880"/>
      <c r="BL10" s="880"/>
      <c r="BM10" s="880"/>
      <c r="BN10" s="881"/>
      <c r="BO10" s="54"/>
    </row>
    <row r="11" spans="1:70" ht="17.25" customHeight="1" thickBot="1" x14ac:dyDescent="0.3">
      <c r="A11" s="853"/>
      <c r="B11" s="853"/>
      <c r="C11" s="853"/>
      <c r="D11" s="853"/>
      <c r="E11" s="871"/>
      <c r="F11" s="853"/>
      <c r="G11" s="882" t="s">
        <v>42</v>
      </c>
      <c r="H11" s="882"/>
      <c r="I11" s="882"/>
      <c r="J11" s="882"/>
      <c r="K11" s="882"/>
      <c r="L11" s="882"/>
      <c r="M11" s="882"/>
      <c r="N11" s="882"/>
      <c r="O11" s="882"/>
      <c r="P11" s="882"/>
      <c r="Q11" s="882"/>
      <c r="R11" s="882"/>
      <c r="S11" s="882"/>
      <c r="T11" s="882"/>
      <c r="U11" s="882"/>
      <c r="V11" s="882"/>
      <c r="W11" s="882"/>
      <c r="X11" s="882"/>
      <c r="Y11" s="882"/>
      <c r="Z11" s="883"/>
      <c r="AA11" s="884" t="s">
        <v>41</v>
      </c>
      <c r="AB11" s="882"/>
      <c r="AC11" s="882"/>
      <c r="AD11" s="882"/>
      <c r="AE11" s="882"/>
      <c r="AF11" s="882"/>
      <c r="AG11" s="882"/>
      <c r="AH11" s="882"/>
      <c r="AI11" s="882"/>
      <c r="AJ11" s="882"/>
      <c r="AK11" s="882"/>
      <c r="AL11" s="882"/>
      <c r="AM11" s="882"/>
      <c r="AN11" s="882"/>
      <c r="AO11" s="882"/>
      <c r="AP11" s="882"/>
      <c r="AQ11" s="882"/>
      <c r="AR11" s="882"/>
      <c r="AS11" s="882"/>
      <c r="AT11" s="883"/>
      <c r="AU11" s="865" t="s">
        <v>40</v>
      </c>
      <c r="AV11" s="866"/>
      <c r="AW11" s="866"/>
      <c r="AX11" s="866"/>
      <c r="AY11" s="866"/>
      <c r="AZ11" s="866"/>
      <c r="BA11" s="866"/>
      <c r="BB11" s="866"/>
      <c r="BC11" s="866"/>
      <c r="BD11" s="866"/>
      <c r="BE11" s="866"/>
      <c r="BF11" s="866"/>
      <c r="BG11" s="866"/>
      <c r="BH11" s="866"/>
      <c r="BI11" s="866"/>
      <c r="BJ11" s="866"/>
      <c r="BK11" s="866"/>
      <c r="BL11" s="866"/>
      <c r="BM11" s="866"/>
      <c r="BN11" s="867"/>
      <c r="BO11" s="3"/>
      <c r="BP11" s="55"/>
      <c r="BQ11" s="55"/>
    </row>
    <row r="12" spans="1:70" ht="116.25" customHeight="1" thickBot="1" x14ac:dyDescent="0.3">
      <c r="A12" s="853"/>
      <c r="B12" s="853"/>
      <c r="C12" s="853"/>
      <c r="D12" s="853"/>
      <c r="E12" s="871"/>
      <c r="F12" s="853"/>
      <c r="G12" s="591" t="s">
        <v>179</v>
      </c>
      <c r="H12" s="591" t="s">
        <v>180</v>
      </c>
      <c r="I12" s="592" t="s">
        <v>181</v>
      </c>
      <c r="J12" s="591" t="s">
        <v>182</v>
      </c>
      <c r="K12" s="593" t="s">
        <v>183</v>
      </c>
      <c r="L12" s="593" t="s">
        <v>184</v>
      </c>
      <c r="M12" s="593" t="s">
        <v>185</v>
      </c>
      <c r="N12" s="593" t="s">
        <v>186</v>
      </c>
      <c r="O12" s="593" t="s">
        <v>120</v>
      </c>
      <c r="P12" s="595" t="s">
        <v>121</v>
      </c>
      <c r="Q12" s="591" t="s">
        <v>179</v>
      </c>
      <c r="R12" s="591" t="s">
        <v>180</v>
      </c>
      <c r="S12" s="592" t="s">
        <v>181</v>
      </c>
      <c r="T12" s="591" t="s">
        <v>182</v>
      </c>
      <c r="U12" s="593" t="s">
        <v>183</v>
      </c>
      <c r="V12" s="593" t="s">
        <v>184</v>
      </c>
      <c r="W12" s="593" t="s">
        <v>185</v>
      </c>
      <c r="X12" s="593" t="s">
        <v>186</v>
      </c>
      <c r="Y12" s="593" t="s">
        <v>120</v>
      </c>
      <c r="Z12" s="594" t="s">
        <v>121</v>
      </c>
      <c r="AA12" s="591" t="s">
        <v>179</v>
      </c>
      <c r="AB12" s="591" t="s">
        <v>180</v>
      </c>
      <c r="AC12" s="592" t="s">
        <v>181</v>
      </c>
      <c r="AD12" s="591" t="s">
        <v>182</v>
      </c>
      <c r="AE12" s="593" t="s">
        <v>183</v>
      </c>
      <c r="AF12" s="593" t="s">
        <v>184</v>
      </c>
      <c r="AG12" s="593" t="s">
        <v>185</v>
      </c>
      <c r="AH12" s="593" t="s">
        <v>186</v>
      </c>
      <c r="AI12" s="593" t="s">
        <v>120</v>
      </c>
      <c r="AJ12" s="595" t="s">
        <v>121</v>
      </c>
      <c r="AK12" s="591" t="s">
        <v>179</v>
      </c>
      <c r="AL12" s="591" t="s">
        <v>180</v>
      </c>
      <c r="AM12" s="592" t="s">
        <v>181</v>
      </c>
      <c r="AN12" s="591" t="s">
        <v>182</v>
      </c>
      <c r="AO12" s="593" t="s">
        <v>183</v>
      </c>
      <c r="AP12" s="593" t="s">
        <v>184</v>
      </c>
      <c r="AQ12" s="593" t="s">
        <v>185</v>
      </c>
      <c r="AR12" s="593" t="s">
        <v>186</v>
      </c>
      <c r="AS12" s="593" t="s">
        <v>120</v>
      </c>
      <c r="AT12" s="594" t="s">
        <v>121</v>
      </c>
      <c r="AU12" s="591" t="s">
        <v>179</v>
      </c>
      <c r="AV12" s="591" t="s">
        <v>180</v>
      </c>
      <c r="AW12" s="592" t="s">
        <v>181</v>
      </c>
      <c r="AX12" s="591" t="s">
        <v>182</v>
      </c>
      <c r="AY12" s="593" t="s">
        <v>183</v>
      </c>
      <c r="AZ12" s="593" t="s">
        <v>184</v>
      </c>
      <c r="BA12" s="593" t="s">
        <v>185</v>
      </c>
      <c r="BB12" s="593" t="s">
        <v>186</v>
      </c>
      <c r="BC12" s="593" t="s">
        <v>120</v>
      </c>
      <c r="BD12" s="595" t="s">
        <v>121</v>
      </c>
      <c r="BE12" s="591" t="s">
        <v>179</v>
      </c>
      <c r="BF12" s="591" t="s">
        <v>180</v>
      </c>
      <c r="BG12" s="592" t="s">
        <v>181</v>
      </c>
      <c r="BH12" s="591" t="s">
        <v>182</v>
      </c>
      <c r="BI12" s="593" t="s">
        <v>183</v>
      </c>
      <c r="BJ12" s="593" t="s">
        <v>184</v>
      </c>
      <c r="BK12" s="593" t="s">
        <v>185</v>
      </c>
      <c r="BL12" s="593" t="s">
        <v>186</v>
      </c>
      <c r="BM12" s="593" t="s">
        <v>120</v>
      </c>
      <c r="BN12" s="594" t="s">
        <v>121</v>
      </c>
      <c r="BO12" s="733"/>
      <c r="BP12" s="868" t="s">
        <v>122</v>
      </c>
      <c r="BQ12" s="869"/>
    </row>
    <row r="13" spans="1:70" ht="15.75" thickBot="1" x14ac:dyDescent="0.3">
      <c r="A13" s="854"/>
      <c r="B13" s="854"/>
      <c r="C13" s="854"/>
      <c r="D13" s="854"/>
      <c r="E13" s="872"/>
      <c r="F13" s="854"/>
      <c r="G13" s="876" t="s">
        <v>14</v>
      </c>
      <c r="H13" s="876"/>
      <c r="I13" s="876"/>
      <c r="J13" s="876"/>
      <c r="K13" s="876"/>
      <c r="L13" s="876"/>
      <c r="M13" s="876"/>
      <c r="N13" s="876"/>
      <c r="O13" s="876"/>
      <c r="P13" s="876"/>
      <c r="Q13" s="875" t="s">
        <v>15</v>
      </c>
      <c r="R13" s="876"/>
      <c r="S13" s="876"/>
      <c r="T13" s="876"/>
      <c r="U13" s="876"/>
      <c r="V13" s="876"/>
      <c r="W13" s="876"/>
      <c r="X13" s="876"/>
      <c r="Y13" s="876"/>
      <c r="Z13" s="877"/>
      <c r="AA13" s="879" t="s">
        <v>14</v>
      </c>
      <c r="AB13" s="876"/>
      <c r="AC13" s="876"/>
      <c r="AD13" s="876"/>
      <c r="AE13" s="876"/>
      <c r="AF13" s="876"/>
      <c r="AG13" s="876"/>
      <c r="AH13" s="876"/>
      <c r="AI13" s="876"/>
      <c r="AJ13" s="876"/>
      <c r="AK13" s="875" t="s">
        <v>15</v>
      </c>
      <c r="AL13" s="876"/>
      <c r="AM13" s="876"/>
      <c r="AN13" s="876"/>
      <c r="AO13" s="876"/>
      <c r="AP13" s="876"/>
      <c r="AQ13" s="876"/>
      <c r="AR13" s="876"/>
      <c r="AS13" s="876"/>
      <c r="AT13" s="877"/>
      <c r="AU13" s="879" t="s">
        <v>14</v>
      </c>
      <c r="AV13" s="876"/>
      <c r="AW13" s="876"/>
      <c r="AX13" s="876"/>
      <c r="AY13" s="876"/>
      <c r="AZ13" s="876"/>
      <c r="BA13" s="876"/>
      <c r="BB13" s="876"/>
      <c r="BC13" s="876"/>
      <c r="BD13" s="876"/>
      <c r="BE13" s="875" t="s">
        <v>15</v>
      </c>
      <c r="BF13" s="876"/>
      <c r="BG13" s="876"/>
      <c r="BH13" s="876"/>
      <c r="BI13" s="876"/>
      <c r="BJ13" s="876"/>
      <c r="BK13" s="876"/>
      <c r="BL13" s="876"/>
      <c r="BM13" s="876"/>
      <c r="BN13" s="877"/>
      <c r="BO13" s="734"/>
      <c r="BP13" s="84" t="s">
        <v>14</v>
      </c>
      <c r="BQ13" s="84" t="s">
        <v>15</v>
      </c>
    </row>
    <row r="14" spans="1:70" ht="38.25" customHeight="1" x14ac:dyDescent="0.3">
      <c r="A14" s="246" t="s">
        <v>46</v>
      </c>
      <c r="B14" s="58" t="s">
        <v>47</v>
      </c>
      <c r="C14" s="247" t="s">
        <v>144</v>
      </c>
      <c r="D14" s="248" t="s">
        <v>53</v>
      </c>
      <c r="E14" s="247">
        <v>344100002</v>
      </c>
      <c r="F14" s="249" t="s">
        <v>48</v>
      </c>
      <c r="G14" s="261"/>
      <c r="H14" s="566">
        <v>3</v>
      </c>
      <c r="I14" s="566"/>
      <c r="J14" s="566">
        <v>2</v>
      </c>
      <c r="K14" s="566"/>
      <c r="L14" s="262"/>
      <c r="M14" s="262"/>
      <c r="N14" s="262"/>
      <c r="O14" s="263"/>
      <c r="P14" s="215">
        <f>SUM(G14:O14)</f>
        <v>5</v>
      </c>
      <c r="Q14" s="300"/>
      <c r="R14" s="566">
        <v>4</v>
      </c>
      <c r="S14" s="566"/>
      <c r="T14" s="566">
        <v>0</v>
      </c>
      <c r="U14" s="566"/>
      <c r="V14" s="262"/>
      <c r="W14" s="262"/>
      <c r="X14" s="262"/>
      <c r="Y14" s="301"/>
      <c r="Z14" s="216">
        <f>SUM(Q14:Y14)</f>
        <v>4</v>
      </c>
      <c r="AA14" s="352"/>
      <c r="AB14" s="382">
        <v>1</v>
      </c>
      <c r="AC14" s="382"/>
      <c r="AD14" s="382">
        <v>4</v>
      </c>
      <c r="AE14" s="382"/>
      <c r="AF14" s="353"/>
      <c r="AG14" s="353"/>
      <c r="AH14" s="353"/>
      <c r="AI14" s="301"/>
      <c r="AJ14" s="215">
        <f>SUM(AA14:AI14)</f>
        <v>5</v>
      </c>
      <c r="AK14" s="374"/>
      <c r="AL14" s="382">
        <v>1</v>
      </c>
      <c r="AM14" s="382"/>
      <c r="AN14" s="382">
        <v>0</v>
      </c>
      <c r="AO14" s="382"/>
      <c r="AP14" s="353"/>
      <c r="AQ14" s="353"/>
      <c r="AR14" s="353"/>
      <c r="AS14" s="301"/>
      <c r="AT14" s="216">
        <f>SUM(AK14:AS14)</f>
        <v>1</v>
      </c>
      <c r="AU14" s="352"/>
      <c r="AV14" s="382">
        <v>2</v>
      </c>
      <c r="AW14" s="382"/>
      <c r="AX14" s="382"/>
      <c r="AY14" s="382"/>
      <c r="AZ14" s="353"/>
      <c r="BA14" s="353"/>
      <c r="BB14" s="353"/>
      <c r="BC14" s="301"/>
      <c r="BD14" s="215">
        <f>SUM(AU14:BC14)</f>
        <v>2</v>
      </c>
      <c r="BE14" s="374"/>
      <c r="BF14" s="382">
        <v>5</v>
      </c>
      <c r="BG14" s="382"/>
      <c r="BH14" s="382">
        <v>3</v>
      </c>
      <c r="BI14" s="382"/>
      <c r="BJ14" s="353"/>
      <c r="BK14" s="353"/>
      <c r="BL14" s="353"/>
      <c r="BM14" s="301"/>
      <c r="BN14" s="215">
        <f>SUM(BE14:BM14)</f>
        <v>8</v>
      </c>
      <c r="BO14" s="735"/>
      <c r="BP14" s="139">
        <f>SUM(P14,AJ14,BD14)</f>
        <v>12</v>
      </c>
      <c r="BQ14" s="139">
        <f>SUM(Z14,AT14,BN14)</f>
        <v>13</v>
      </c>
      <c r="BR14" s="107">
        <f>SUM(BP14:BQ14)</f>
        <v>25</v>
      </c>
    </row>
    <row r="15" spans="1:70" ht="38.25" customHeight="1" x14ac:dyDescent="0.3">
      <c r="A15" s="246" t="s">
        <v>46</v>
      </c>
      <c r="B15" s="58" t="s">
        <v>47</v>
      </c>
      <c r="C15" s="58" t="s">
        <v>144</v>
      </c>
      <c r="D15" s="47" t="s">
        <v>133</v>
      </c>
      <c r="E15" s="48">
        <v>333502005</v>
      </c>
      <c r="F15" s="250" t="s">
        <v>48</v>
      </c>
      <c r="G15" s="264"/>
      <c r="H15" s="265">
        <v>1</v>
      </c>
      <c r="I15" s="265">
        <v>1</v>
      </c>
      <c r="J15" s="265">
        <v>1</v>
      </c>
      <c r="K15" s="265"/>
      <c r="L15" s="265"/>
      <c r="M15" s="265"/>
      <c r="N15" s="265"/>
      <c r="O15" s="265"/>
      <c r="P15" s="217">
        <f t="shared" ref="P15:P59" si="0">SUM(G15:O15)</f>
        <v>3</v>
      </c>
      <c r="Q15" s="302"/>
      <c r="R15" s="567">
        <v>17</v>
      </c>
      <c r="S15" s="567"/>
      <c r="T15" s="567">
        <v>1</v>
      </c>
      <c r="U15" s="567"/>
      <c r="V15" s="280"/>
      <c r="W15" s="280"/>
      <c r="X15" s="280"/>
      <c r="Y15" s="303">
        <v>1</v>
      </c>
      <c r="Z15" s="218">
        <f t="shared" ref="Z15:Z59" si="1">SUM(Q15:Y15)</f>
        <v>19</v>
      </c>
      <c r="AA15" s="354"/>
      <c r="AB15" s="580">
        <v>1</v>
      </c>
      <c r="AC15" s="580"/>
      <c r="AD15" s="580">
        <v>0</v>
      </c>
      <c r="AE15" s="580"/>
      <c r="AF15" s="327"/>
      <c r="AG15" s="327"/>
      <c r="AH15" s="327"/>
      <c r="AI15" s="303"/>
      <c r="AJ15" s="217">
        <f t="shared" ref="AJ15:AJ59" si="2">SUM(AA15:AI15)</f>
        <v>1</v>
      </c>
      <c r="AK15" s="375"/>
      <c r="AL15" s="580">
        <v>6</v>
      </c>
      <c r="AM15" s="580">
        <v>3</v>
      </c>
      <c r="AN15" s="580">
        <v>4</v>
      </c>
      <c r="AO15" s="580"/>
      <c r="AP15" s="327"/>
      <c r="AQ15" s="327"/>
      <c r="AR15" s="327"/>
      <c r="AS15" s="303"/>
      <c r="AT15" s="218">
        <f t="shared" ref="AT15:AT59" si="3">SUM(AK15:AS15)</f>
        <v>13</v>
      </c>
      <c r="AU15" s="354"/>
      <c r="AV15" s="580">
        <v>1</v>
      </c>
      <c r="AW15" s="580"/>
      <c r="AX15" s="580"/>
      <c r="AY15" s="580"/>
      <c r="AZ15" s="327"/>
      <c r="BA15" s="327"/>
      <c r="BB15" s="327"/>
      <c r="BC15" s="303"/>
      <c r="BD15" s="217">
        <f t="shared" ref="BD15:BD59" si="4">SUM(AU15:BC15)</f>
        <v>1</v>
      </c>
      <c r="BE15" s="375"/>
      <c r="BF15" s="580">
        <v>2</v>
      </c>
      <c r="BG15" s="580">
        <v>1</v>
      </c>
      <c r="BH15" s="580"/>
      <c r="BI15" s="580"/>
      <c r="BJ15" s="327"/>
      <c r="BK15" s="327"/>
      <c r="BL15" s="327"/>
      <c r="BM15" s="303">
        <v>1</v>
      </c>
      <c r="BN15" s="217">
        <f t="shared" ref="BN15:BN59" si="5">SUM(BE15:BM15)</f>
        <v>4</v>
      </c>
      <c r="BO15" s="735"/>
      <c r="BP15" s="147">
        <f>SUM(P15,AJ15,BD15)</f>
        <v>5</v>
      </c>
      <c r="BQ15" s="147">
        <f>SUM(Z15,AT15,BN15)</f>
        <v>36</v>
      </c>
      <c r="BR15" s="108">
        <f t="shared" ref="BR15:BR74" si="6">SUM(BP15:BQ15)</f>
        <v>41</v>
      </c>
    </row>
    <row r="16" spans="1:70" ht="38.25" customHeight="1" x14ac:dyDescent="0.3">
      <c r="A16" s="246" t="s">
        <v>46</v>
      </c>
      <c r="B16" s="58" t="s">
        <v>47</v>
      </c>
      <c r="C16" s="58" t="s">
        <v>144</v>
      </c>
      <c r="D16" s="47" t="s">
        <v>49</v>
      </c>
      <c r="E16" s="48">
        <v>351400002</v>
      </c>
      <c r="F16" s="250" t="s">
        <v>48</v>
      </c>
      <c r="G16" s="264"/>
      <c r="H16" s="265">
        <v>3</v>
      </c>
      <c r="I16" s="265">
        <v>1</v>
      </c>
      <c r="J16" s="265">
        <v>0</v>
      </c>
      <c r="K16" s="265"/>
      <c r="L16" s="265"/>
      <c r="M16" s="265"/>
      <c r="N16" s="265"/>
      <c r="O16" s="265"/>
      <c r="P16" s="217">
        <f t="shared" si="0"/>
        <v>4</v>
      </c>
      <c r="Q16" s="302"/>
      <c r="R16" s="567">
        <v>7</v>
      </c>
      <c r="S16" s="567"/>
      <c r="T16" s="567">
        <v>3</v>
      </c>
      <c r="U16" s="567"/>
      <c r="V16" s="280"/>
      <c r="W16" s="280"/>
      <c r="X16" s="280"/>
      <c r="Y16" s="303"/>
      <c r="Z16" s="218">
        <f t="shared" si="1"/>
        <v>10</v>
      </c>
      <c r="AA16" s="354"/>
      <c r="AB16" s="580">
        <v>9</v>
      </c>
      <c r="AC16" s="580"/>
      <c r="AD16" s="580">
        <v>5</v>
      </c>
      <c r="AE16" s="580"/>
      <c r="AF16" s="327"/>
      <c r="AG16" s="327"/>
      <c r="AH16" s="327"/>
      <c r="AI16" s="303"/>
      <c r="AJ16" s="217">
        <f t="shared" si="2"/>
        <v>14</v>
      </c>
      <c r="AK16" s="375"/>
      <c r="AL16" s="580">
        <v>8</v>
      </c>
      <c r="AM16" s="580">
        <v>1</v>
      </c>
      <c r="AN16" s="580">
        <v>13</v>
      </c>
      <c r="AO16" s="580"/>
      <c r="AP16" s="327"/>
      <c r="AQ16" s="327"/>
      <c r="AR16" s="327"/>
      <c r="AS16" s="303"/>
      <c r="AT16" s="218">
        <f t="shared" si="3"/>
        <v>22</v>
      </c>
      <c r="AU16" s="354"/>
      <c r="AV16" s="580">
        <v>8</v>
      </c>
      <c r="AW16" s="580">
        <v>1</v>
      </c>
      <c r="AX16" s="580">
        <v>3</v>
      </c>
      <c r="AY16" s="580"/>
      <c r="AZ16" s="327"/>
      <c r="BA16" s="327"/>
      <c r="BB16" s="327"/>
      <c r="BC16" s="303"/>
      <c r="BD16" s="217">
        <f t="shared" si="4"/>
        <v>12</v>
      </c>
      <c r="BE16" s="375"/>
      <c r="BF16" s="580">
        <v>9</v>
      </c>
      <c r="BG16" s="580">
        <v>2</v>
      </c>
      <c r="BH16" s="580"/>
      <c r="BI16" s="580"/>
      <c r="BJ16" s="327"/>
      <c r="BK16" s="327"/>
      <c r="BL16" s="327"/>
      <c r="BM16" s="303"/>
      <c r="BN16" s="217">
        <f t="shared" si="5"/>
        <v>11</v>
      </c>
      <c r="BO16" s="735"/>
      <c r="BP16" s="147">
        <f>SUM(P16,AJ16,BD16)</f>
        <v>30</v>
      </c>
      <c r="BQ16" s="147">
        <f t="shared" ref="BQ16:BQ60" si="7">SUM(Z16,AT16,BN16)</f>
        <v>43</v>
      </c>
      <c r="BR16" s="108">
        <f t="shared" si="6"/>
        <v>73</v>
      </c>
    </row>
    <row r="17" spans="1:71" ht="38.25" customHeight="1" x14ac:dyDescent="0.3">
      <c r="A17" s="246" t="s">
        <v>46</v>
      </c>
      <c r="B17" s="58" t="s">
        <v>47</v>
      </c>
      <c r="C17" s="58" t="s">
        <v>144</v>
      </c>
      <c r="D17" s="49" t="s">
        <v>137</v>
      </c>
      <c r="E17" s="58">
        <v>321300001</v>
      </c>
      <c r="F17" s="251" t="s">
        <v>48</v>
      </c>
      <c r="G17" s="264"/>
      <c r="H17" s="265">
        <v>3</v>
      </c>
      <c r="I17" s="265">
        <v>1</v>
      </c>
      <c r="J17" s="265">
        <v>2</v>
      </c>
      <c r="K17" s="265"/>
      <c r="L17" s="265"/>
      <c r="M17" s="265"/>
      <c r="N17" s="265"/>
      <c r="O17" s="265"/>
      <c r="P17" s="217">
        <f t="shared" si="0"/>
        <v>6</v>
      </c>
      <c r="Q17" s="302"/>
      <c r="R17" s="567">
        <v>3</v>
      </c>
      <c r="S17" s="567">
        <v>1</v>
      </c>
      <c r="T17" s="567">
        <v>0</v>
      </c>
      <c r="U17" s="567"/>
      <c r="V17" s="280"/>
      <c r="W17" s="280"/>
      <c r="X17" s="280"/>
      <c r="Y17" s="281"/>
      <c r="Z17" s="218">
        <f t="shared" si="1"/>
        <v>4</v>
      </c>
      <c r="AA17" s="282"/>
      <c r="AB17" s="567">
        <v>1</v>
      </c>
      <c r="AC17" s="567">
        <v>2</v>
      </c>
      <c r="AD17" s="567">
        <v>3</v>
      </c>
      <c r="AE17" s="567"/>
      <c r="AF17" s="280"/>
      <c r="AG17" s="280"/>
      <c r="AH17" s="280"/>
      <c r="AI17" s="281"/>
      <c r="AJ17" s="217">
        <f t="shared" si="2"/>
        <v>6</v>
      </c>
      <c r="AK17" s="302"/>
      <c r="AL17" s="567">
        <v>2</v>
      </c>
      <c r="AM17" s="567"/>
      <c r="AN17" s="567">
        <v>1</v>
      </c>
      <c r="AO17" s="567"/>
      <c r="AP17" s="280"/>
      <c r="AQ17" s="280"/>
      <c r="AR17" s="280"/>
      <c r="AS17" s="281"/>
      <c r="AT17" s="218">
        <f t="shared" si="3"/>
        <v>3</v>
      </c>
      <c r="AU17" s="282"/>
      <c r="AV17" s="567"/>
      <c r="AW17" s="567">
        <v>2</v>
      </c>
      <c r="AX17" s="567"/>
      <c r="AY17" s="567"/>
      <c r="AZ17" s="280"/>
      <c r="BA17" s="280"/>
      <c r="BB17" s="280"/>
      <c r="BC17" s="303"/>
      <c r="BD17" s="217">
        <f t="shared" si="4"/>
        <v>2</v>
      </c>
      <c r="BE17" s="302"/>
      <c r="BF17" s="567">
        <v>7</v>
      </c>
      <c r="BG17" s="567">
        <v>1</v>
      </c>
      <c r="BH17" s="567"/>
      <c r="BI17" s="567"/>
      <c r="BJ17" s="280"/>
      <c r="BK17" s="280"/>
      <c r="BL17" s="280"/>
      <c r="BM17" s="281"/>
      <c r="BN17" s="217">
        <f t="shared" si="5"/>
        <v>8</v>
      </c>
      <c r="BO17" s="735"/>
      <c r="BP17" s="147">
        <f t="shared" ref="BP17:BP59" si="8">SUM(P17,AJ17,BD17)</f>
        <v>14</v>
      </c>
      <c r="BQ17" s="147">
        <f t="shared" si="7"/>
        <v>15</v>
      </c>
      <c r="BR17" s="108">
        <f t="shared" si="6"/>
        <v>29</v>
      </c>
    </row>
    <row r="18" spans="1:71" ht="38.25" customHeight="1" thickBot="1" x14ac:dyDescent="0.35">
      <c r="A18" s="252" t="s">
        <v>46</v>
      </c>
      <c r="B18" s="52" t="s">
        <v>47</v>
      </c>
      <c r="C18" s="52" t="s">
        <v>144</v>
      </c>
      <c r="D18" s="87" t="s">
        <v>134</v>
      </c>
      <c r="E18" s="50">
        <v>351500002</v>
      </c>
      <c r="F18" s="251" t="s">
        <v>48</v>
      </c>
      <c r="G18" s="266"/>
      <c r="H18" s="267">
        <v>1</v>
      </c>
      <c r="I18" s="267">
        <v>1</v>
      </c>
      <c r="J18" s="267">
        <v>4</v>
      </c>
      <c r="K18" s="267"/>
      <c r="L18" s="267"/>
      <c r="M18" s="267"/>
      <c r="N18" s="267"/>
      <c r="O18" s="267"/>
      <c r="P18" s="219">
        <f t="shared" si="0"/>
        <v>6</v>
      </c>
      <c r="Q18" s="304"/>
      <c r="R18" s="570">
        <v>19</v>
      </c>
      <c r="S18" s="570">
        <v>1</v>
      </c>
      <c r="T18" s="570">
        <v>0</v>
      </c>
      <c r="U18" s="570"/>
      <c r="V18" s="305"/>
      <c r="W18" s="305"/>
      <c r="X18" s="305"/>
      <c r="Y18" s="306"/>
      <c r="Z18" s="220">
        <f t="shared" si="1"/>
        <v>20</v>
      </c>
      <c r="AA18" s="355"/>
      <c r="AB18" s="581">
        <v>13</v>
      </c>
      <c r="AC18" s="581">
        <v>2</v>
      </c>
      <c r="AD18" s="581">
        <v>6</v>
      </c>
      <c r="AE18" s="581"/>
      <c r="AF18" s="356"/>
      <c r="AG18" s="356">
        <v>4</v>
      </c>
      <c r="AH18" s="356"/>
      <c r="AI18" s="306"/>
      <c r="AJ18" s="219">
        <f t="shared" si="2"/>
        <v>25</v>
      </c>
      <c r="AK18" s="376"/>
      <c r="AL18" s="581">
        <v>2</v>
      </c>
      <c r="AM18" s="581">
        <v>1</v>
      </c>
      <c r="AN18" s="581">
        <v>3</v>
      </c>
      <c r="AO18" s="581"/>
      <c r="AP18" s="356"/>
      <c r="AQ18" s="356"/>
      <c r="AR18" s="356"/>
      <c r="AS18" s="306"/>
      <c r="AT18" s="220">
        <f t="shared" si="3"/>
        <v>6</v>
      </c>
      <c r="AU18" s="355"/>
      <c r="AV18" s="581">
        <v>6</v>
      </c>
      <c r="AW18" s="581">
        <v>3</v>
      </c>
      <c r="AX18" s="581">
        <v>4</v>
      </c>
      <c r="AY18" s="581"/>
      <c r="AZ18" s="356"/>
      <c r="BA18" s="356">
        <v>1</v>
      </c>
      <c r="BB18" s="356"/>
      <c r="BC18" s="306"/>
      <c r="BD18" s="219">
        <f t="shared" si="4"/>
        <v>14</v>
      </c>
      <c r="BE18" s="376"/>
      <c r="BF18" s="581">
        <v>1</v>
      </c>
      <c r="BG18" s="581"/>
      <c r="BH18" s="581">
        <v>1</v>
      </c>
      <c r="BI18" s="581"/>
      <c r="BJ18" s="356"/>
      <c r="BK18" s="356"/>
      <c r="BL18" s="356"/>
      <c r="BM18" s="306"/>
      <c r="BN18" s="219">
        <f t="shared" si="5"/>
        <v>2</v>
      </c>
      <c r="BO18" s="735"/>
      <c r="BP18" s="186">
        <f t="shared" si="8"/>
        <v>45</v>
      </c>
      <c r="BQ18" s="186">
        <f t="shared" si="7"/>
        <v>28</v>
      </c>
      <c r="BR18" s="108">
        <f t="shared" si="6"/>
        <v>73</v>
      </c>
      <c r="BS18" s="18">
        <f>SUM(BR14:BR18)</f>
        <v>241</v>
      </c>
    </row>
    <row r="19" spans="1:71" ht="38.25" customHeight="1" thickTop="1" x14ac:dyDescent="0.3">
      <c r="A19" s="253" t="s">
        <v>46</v>
      </c>
      <c r="B19" s="247" t="s">
        <v>50</v>
      </c>
      <c r="C19" s="247" t="s">
        <v>145</v>
      </c>
      <c r="D19" s="248" t="s">
        <v>51</v>
      </c>
      <c r="E19" s="247">
        <v>371200001</v>
      </c>
      <c r="F19" s="249" t="s">
        <v>48</v>
      </c>
      <c r="G19" s="737"/>
      <c r="H19" s="279">
        <v>4</v>
      </c>
      <c r="I19" s="279"/>
      <c r="J19" s="279">
        <v>6</v>
      </c>
      <c r="K19" s="279"/>
      <c r="L19" s="269"/>
      <c r="M19" s="269"/>
      <c r="N19" s="269"/>
      <c r="O19" s="269">
        <v>4</v>
      </c>
      <c r="P19" s="221">
        <f t="shared" si="0"/>
        <v>14</v>
      </c>
      <c r="Q19" s="307"/>
      <c r="R19" s="545">
        <v>16</v>
      </c>
      <c r="S19" s="545"/>
      <c r="T19" s="545">
        <v>8</v>
      </c>
      <c r="U19" s="545"/>
      <c r="V19" s="308"/>
      <c r="W19" s="308"/>
      <c r="X19" s="308"/>
      <c r="Y19" s="309">
        <v>2</v>
      </c>
      <c r="Z19" s="222">
        <f t="shared" si="1"/>
        <v>26</v>
      </c>
      <c r="AA19" s="357"/>
      <c r="AB19" s="582">
        <v>4</v>
      </c>
      <c r="AC19" s="582">
        <v>0</v>
      </c>
      <c r="AD19" s="582">
        <v>5</v>
      </c>
      <c r="AE19" s="582"/>
      <c r="AF19" s="358"/>
      <c r="AG19" s="358"/>
      <c r="AH19" s="358"/>
      <c r="AI19" s="309">
        <v>3</v>
      </c>
      <c r="AJ19" s="221">
        <f t="shared" si="2"/>
        <v>12</v>
      </c>
      <c r="AK19" s="377"/>
      <c r="AL19" s="582">
        <v>15</v>
      </c>
      <c r="AM19" s="582">
        <v>1</v>
      </c>
      <c r="AN19" s="582">
        <v>10</v>
      </c>
      <c r="AO19" s="582"/>
      <c r="AP19" s="358"/>
      <c r="AQ19" s="358"/>
      <c r="AR19" s="358"/>
      <c r="AS19" s="309">
        <v>7</v>
      </c>
      <c r="AT19" s="222">
        <f t="shared" si="3"/>
        <v>33</v>
      </c>
      <c r="AU19" s="357"/>
      <c r="AV19" s="582">
        <v>2</v>
      </c>
      <c r="AW19" s="582"/>
      <c r="AX19" s="582">
        <v>1</v>
      </c>
      <c r="AY19" s="582"/>
      <c r="AZ19" s="358"/>
      <c r="BA19" s="358"/>
      <c r="BB19" s="358"/>
      <c r="BC19" s="309"/>
      <c r="BD19" s="221">
        <f t="shared" si="4"/>
        <v>3</v>
      </c>
      <c r="BE19" s="377"/>
      <c r="BF19" s="582">
        <v>19</v>
      </c>
      <c r="BG19" s="582"/>
      <c r="BH19" s="582">
        <v>3</v>
      </c>
      <c r="BI19" s="582"/>
      <c r="BJ19" s="358"/>
      <c r="BK19" s="358">
        <v>1</v>
      </c>
      <c r="BL19" s="358"/>
      <c r="BM19" s="309">
        <v>7</v>
      </c>
      <c r="BN19" s="221">
        <f t="shared" si="5"/>
        <v>30</v>
      </c>
      <c r="BO19" s="735"/>
      <c r="BP19" s="200">
        <f t="shared" si="8"/>
        <v>29</v>
      </c>
      <c r="BQ19" s="200">
        <f t="shared" si="7"/>
        <v>89</v>
      </c>
      <c r="BR19" s="108">
        <f t="shared" si="6"/>
        <v>118</v>
      </c>
    </row>
    <row r="20" spans="1:71" ht="38.25" customHeight="1" x14ac:dyDescent="0.3">
      <c r="A20" s="56" t="s">
        <v>46</v>
      </c>
      <c r="B20" s="48" t="s">
        <v>50</v>
      </c>
      <c r="C20" s="48" t="s">
        <v>145</v>
      </c>
      <c r="D20" s="47" t="s">
        <v>52</v>
      </c>
      <c r="E20" s="48">
        <v>351200001</v>
      </c>
      <c r="F20" s="250" t="s">
        <v>48</v>
      </c>
      <c r="G20" s="738"/>
      <c r="H20" s="265">
        <v>11</v>
      </c>
      <c r="I20" s="265"/>
      <c r="J20" s="265">
        <v>14</v>
      </c>
      <c r="K20" s="265"/>
      <c r="L20" s="270"/>
      <c r="M20" s="271">
        <v>1</v>
      </c>
      <c r="N20" s="271"/>
      <c r="O20" s="271">
        <v>9</v>
      </c>
      <c r="P20" s="217">
        <f t="shared" si="0"/>
        <v>35</v>
      </c>
      <c r="Q20" s="310"/>
      <c r="R20" s="571">
        <v>3</v>
      </c>
      <c r="S20" s="571"/>
      <c r="T20" s="571"/>
      <c r="U20" s="571"/>
      <c r="V20" s="311"/>
      <c r="W20" s="311"/>
      <c r="X20" s="311"/>
      <c r="Y20" s="312">
        <v>1</v>
      </c>
      <c r="Z20" s="218">
        <f t="shared" si="1"/>
        <v>4</v>
      </c>
      <c r="AA20" s="359"/>
      <c r="AB20" s="583">
        <v>10</v>
      </c>
      <c r="AC20" s="583">
        <v>4</v>
      </c>
      <c r="AD20" s="583">
        <v>15</v>
      </c>
      <c r="AE20" s="583"/>
      <c r="AF20" s="360"/>
      <c r="AG20" s="360">
        <v>4</v>
      </c>
      <c r="AH20" s="360"/>
      <c r="AI20" s="360">
        <v>7</v>
      </c>
      <c r="AJ20" s="217">
        <f t="shared" si="2"/>
        <v>40</v>
      </c>
      <c r="AK20" s="378"/>
      <c r="AL20" s="583">
        <v>1</v>
      </c>
      <c r="AM20" s="583">
        <v>0</v>
      </c>
      <c r="AN20" s="583">
        <v>0</v>
      </c>
      <c r="AO20" s="583"/>
      <c r="AP20" s="360"/>
      <c r="AQ20" s="360">
        <v>0</v>
      </c>
      <c r="AR20" s="360"/>
      <c r="AS20" s="312">
        <v>0</v>
      </c>
      <c r="AT20" s="218">
        <f t="shared" si="3"/>
        <v>1</v>
      </c>
      <c r="AU20" s="359"/>
      <c r="AV20" s="583">
        <v>13</v>
      </c>
      <c r="AW20" s="583"/>
      <c r="AX20" s="583"/>
      <c r="AY20" s="583"/>
      <c r="AZ20" s="360"/>
      <c r="BA20" s="360"/>
      <c r="BB20" s="360"/>
      <c r="BC20" s="312">
        <v>2</v>
      </c>
      <c r="BD20" s="217">
        <f t="shared" si="4"/>
        <v>15</v>
      </c>
      <c r="BE20" s="378"/>
      <c r="BF20" s="583">
        <v>0</v>
      </c>
      <c r="BG20" s="583"/>
      <c r="BH20" s="583"/>
      <c r="BI20" s="583"/>
      <c r="BJ20" s="360"/>
      <c r="BK20" s="360"/>
      <c r="BL20" s="360"/>
      <c r="BM20" s="312"/>
      <c r="BN20" s="217">
        <f t="shared" si="5"/>
        <v>0</v>
      </c>
      <c r="BO20" s="735"/>
      <c r="BP20" s="147">
        <f t="shared" si="8"/>
        <v>90</v>
      </c>
      <c r="BQ20" s="147">
        <f t="shared" si="7"/>
        <v>5</v>
      </c>
      <c r="BR20" s="108">
        <f t="shared" si="6"/>
        <v>95</v>
      </c>
    </row>
    <row r="21" spans="1:71" ht="38.25" customHeight="1" x14ac:dyDescent="0.3">
      <c r="A21" s="56" t="s">
        <v>46</v>
      </c>
      <c r="B21" s="48" t="s">
        <v>50</v>
      </c>
      <c r="C21" s="48" t="s">
        <v>145</v>
      </c>
      <c r="D21" s="47" t="s">
        <v>133</v>
      </c>
      <c r="E21" s="48">
        <v>333502005</v>
      </c>
      <c r="F21" s="250" t="s">
        <v>48</v>
      </c>
      <c r="G21" s="738"/>
      <c r="H21" s="265">
        <v>11</v>
      </c>
      <c r="I21" s="265"/>
      <c r="J21" s="265">
        <v>0</v>
      </c>
      <c r="K21" s="265"/>
      <c r="L21" s="265"/>
      <c r="M21" s="265">
        <v>0</v>
      </c>
      <c r="N21" s="265"/>
      <c r="O21" s="265">
        <v>1</v>
      </c>
      <c r="P21" s="217">
        <f t="shared" si="0"/>
        <v>12</v>
      </c>
      <c r="Q21" s="302"/>
      <c r="R21" s="567">
        <v>11</v>
      </c>
      <c r="S21" s="567"/>
      <c r="T21" s="567">
        <v>5</v>
      </c>
      <c r="U21" s="567"/>
      <c r="V21" s="280"/>
      <c r="W21" s="280">
        <v>1</v>
      </c>
      <c r="X21" s="280"/>
      <c r="Y21" s="303">
        <v>5</v>
      </c>
      <c r="Z21" s="218">
        <f t="shared" si="1"/>
        <v>22</v>
      </c>
      <c r="AA21" s="354"/>
      <c r="AB21" s="580">
        <v>3</v>
      </c>
      <c r="AC21" s="580">
        <v>0</v>
      </c>
      <c r="AD21" s="580">
        <v>0</v>
      </c>
      <c r="AE21" s="580"/>
      <c r="AF21" s="327"/>
      <c r="AG21" s="327"/>
      <c r="AH21" s="327"/>
      <c r="AI21" s="303">
        <v>2</v>
      </c>
      <c r="AJ21" s="217">
        <f t="shared" si="2"/>
        <v>5</v>
      </c>
      <c r="AK21" s="375"/>
      <c r="AL21" s="580">
        <v>12</v>
      </c>
      <c r="AM21" s="580">
        <v>5</v>
      </c>
      <c r="AN21" s="580">
        <v>8</v>
      </c>
      <c r="AO21" s="580"/>
      <c r="AP21" s="327"/>
      <c r="AQ21" s="327"/>
      <c r="AR21" s="327"/>
      <c r="AS21" s="303">
        <v>7</v>
      </c>
      <c r="AT21" s="218">
        <f t="shared" si="3"/>
        <v>32</v>
      </c>
      <c r="AU21" s="354"/>
      <c r="AV21" s="580">
        <v>6</v>
      </c>
      <c r="AW21" s="580">
        <v>1</v>
      </c>
      <c r="AX21" s="580">
        <v>1</v>
      </c>
      <c r="AY21" s="580"/>
      <c r="AZ21" s="327"/>
      <c r="BA21" s="327">
        <v>1</v>
      </c>
      <c r="BB21" s="327"/>
      <c r="BC21" s="303">
        <v>3</v>
      </c>
      <c r="BD21" s="217">
        <f t="shared" si="4"/>
        <v>12</v>
      </c>
      <c r="BE21" s="375"/>
      <c r="BF21" s="580">
        <v>9</v>
      </c>
      <c r="BG21" s="580">
        <v>4</v>
      </c>
      <c r="BH21" s="580">
        <v>1</v>
      </c>
      <c r="BI21" s="580"/>
      <c r="BJ21" s="327"/>
      <c r="BK21" s="327">
        <v>1</v>
      </c>
      <c r="BL21" s="327"/>
      <c r="BM21" s="303">
        <v>10</v>
      </c>
      <c r="BN21" s="217">
        <f t="shared" si="5"/>
        <v>25</v>
      </c>
      <c r="BO21" s="735"/>
      <c r="BP21" s="147">
        <f t="shared" si="8"/>
        <v>29</v>
      </c>
      <c r="BQ21" s="147">
        <f t="shared" si="7"/>
        <v>79</v>
      </c>
      <c r="BR21" s="108">
        <f t="shared" si="6"/>
        <v>108</v>
      </c>
    </row>
    <row r="22" spans="1:71" ht="38.25" customHeight="1" thickBot="1" x14ac:dyDescent="0.35">
      <c r="A22" s="254" t="s">
        <v>46</v>
      </c>
      <c r="B22" s="255" t="s">
        <v>50</v>
      </c>
      <c r="C22" s="50" t="s">
        <v>145</v>
      </c>
      <c r="D22" s="51" t="s">
        <v>53</v>
      </c>
      <c r="E22" s="52">
        <v>344100002</v>
      </c>
      <c r="F22" s="256" t="s">
        <v>48</v>
      </c>
      <c r="G22" s="739"/>
      <c r="H22" s="272">
        <v>9</v>
      </c>
      <c r="I22" s="272"/>
      <c r="J22" s="272">
        <v>7</v>
      </c>
      <c r="K22" s="272"/>
      <c r="L22" s="272"/>
      <c r="M22" s="272"/>
      <c r="N22" s="272"/>
      <c r="O22" s="272">
        <v>5</v>
      </c>
      <c r="P22" s="223">
        <f t="shared" si="0"/>
        <v>21</v>
      </c>
      <c r="Q22" s="313"/>
      <c r="R22" s="568">
        <v>8</v>
      </c>
      <c r="S22" s="568"/>
      <c r="T22" s="568">
        <v>2</v>
      </c>
      <c r="U22" s="568"/>
      <c r="V22" s="284"/>
      <c r="W22" s="284"/>
      <c r="X22" s="284"/>
      <c r="Y22" s="314">
        <v>5</v>
      </c>
      <c r="Z22" s="224">
        <f t="shared" si="1"/>
        <v>15</v>
      </c>
      <c r="AA22" s="361"/>
      <c r="AB22" s="584">
        <v>8</v>
      </c>
      <c r="AC22" s="584">
        <v>3</v>
      </c>
      <c r="AD22" s="584">
        <v>1</v>
      </c>
      <c r="AE22" s="584"/>
      <c r="AF22" s="362"/>
      <c r="AG22" s="362"/>
      <c r="AH22" s="362"/>
      <c r="AI22" s="314">
        <v>2</v>
      </c>
      <c r="AJ22" s="223">
        <f t="shared" si="2"/>
        <v>14</v>
      </c>
      <c r="AK22" s="379"/>
      <c r="AL22" s="584">
        <v>6</v>
      </c>
      <c r="AM22" s="584">
        <v>3</v>
      </c>
      <c r="AN22" s="584">
        <v>4</v>
      </c>
      <c r="AO22" s="584"/>
      <c r="AP22" s="362"/>
      <c r="AQ22" s="362">
        <v>1</v>
      </c>
      <c r="AR22" s="362"/>
      <c r="AS22" s="314">
        <v>1</v>
      </c>
      <c r="AT22" s="224">
        <f t="shared" si="3"/>
        <v>15</v>
      </c>
      <c r="AU22" s="361"/>
      <c r="AV22" s="584">
        <v>4</v>
      </c>
      <c r="AW22" s="584">
        <v>3</v>
      </c>
      <c r="AX22" s="584">
        <v>2</v>
      </c>
      <c r="AY22" s="584"/>
      <c r="AZ22" s="362"/>
      <c r="BA22" s="362">
        <v>2</v>
      </c>
      <c r="BB22" s="362"/>
      <c r="BC22" s="314">
        <v>4</v>
      </c>
      <c r="BD22" s="223">
        <f t="shared" si="4"/>
        <v>15</v>
      </c>
      <c r="BE22" s="379"/>
      <c r="BF22" s="584">
        <v>6</v>
      </c>
      <c r="BG22" s="584">
        <v>3</v>
      </c>
      <c r="BH22" s="584">
        <v>4</v>
      </c>
      <c r="BI22" s="584"/>
      <c r="BJ22" s="362"/>
      <c r="BK22" s="362">
        <v>1</v>
      </c>
      <c r="BL22" s="362"/>
      <c r="BM22" s="314">
        <v>2</v>
      </c>
      <c r="BN22" s="223">
        <f t="shared" si="5"/>
        <v>16</v>
      </c>
      <c r="BO22" s="735"/>
      <c r="BP22" s="202">
        <f t="shared" si="8"/>
        <v>50</v>
      </c>
      <c r="BQ22" s="202">
        <f t="shared" si="7"/>
        <v>46</v>
      </c>
      <c r="BR22" s="108">
        <f t="shared" si="6"/>
        <v>96</v>
      </c>
      <c r="BS22" s="18">
        <f>SUM(BR19:BR22)</f>
        <v>417</v>
      </c>
    </row>
    <row r="23" spans="1:71" ht="38.25" customHeight="1" x14ac:dyDescent="0.3">
      <c r="A23" s="56" t="s">
        <v>46</v>
      </c>
      <c r="B23" s="48" t="s">
        <v>54</v>
      </c>
      <c r="C23" s="247" t="s">
        <v>123</v>
      </c>
      <c r="D23" s="248" t="s">
        <v>51</v>
      </c>
      <c r="E23" s="247">
        <v>371200001</v>
      </c>
      <c r="F23" s="250" t="s">
        <v>48</v>
      </c>
      <c r="G23" s="264"/>
      <c r="H23" s="265">
        <v>2</v>
      </c>
      <c r="I23" s="265"/>
      <c r="J23" s="265">
        <v>4</v>
      </c>
      <c r="K23" s="265"/>
      <c r="L23" s="265"/>
      <c r="M23" s="265"/>
      <c r="N23" s="265"/>
      <c r="O23" s="265"/>
      <c r="P23" s="225">
        <f t="shared" si="0"/>
        <v>6</v>
      </c>
      <c r="Q23" s="302">
        <v>0</v>
      </c>
      <c r="R23" s="567">
        <v>11</v>
      </c>
      <c r="S23" s="567">
        <v>1</v>
      </c>
      <c r="T23" s="567">
        <v>20</v>
      </c>
      <c r="U23" s="567"/>
      <c r="V23" s="280"/>
      <c r="W23" s="280">
        <v>1</v>
      </c>
      <c r="X23" s="280"/>
      <c r="Y23" s="303"/>
      <c r="Z23" s="226">
        <f t="shared" si="1"/>
        <v>33</v>
      </c>
      <c r="AA23" s="354">
        <v>0</v>
      </c>
      <c r="AB23" s="580">
        <v>3</v>
      </c>
      <c r="AC23" s="580">
        <v>0</v>
      </c>
      <c r="AD23" s="580">
        <v>3</v>
      </c>
      <c r="AE23" s="580"/>
      <c r="AF23" s="327"/>
      <c r="AG23" s="327">
        <v>0</v>
      </c>
      <c r="AH23" s="327"/>
      <c r="AI23" s="303"/>
      <c r="AJ23" s="225">
        <f t="shared" si="2"/>
        <v>6</v>
      </c>
      <c r="AK23" s="375">
        <v>1</v>
      </c>
      <c r="AL23" s="580">
        <v>21</v>
      </c>
      <c r="AM23" s="580">
        <v>4</v>
      </c>
      <c r="AN23" s="580">
        <v>15</v>
      </c>
      <c r="AO23" s="580"/>
      <c r="AP23" s="327"/>
      <c r="AQ23" s="327">
        <v>3</v>
      </c>
      <c r="AR23" s="327"/>
      <c r="AS23" s="303"/>
      <c r="AT23" s="226">
        <f t="shared" si="3"/>
        <v>44</v>
      </c>
      <c r="AU23" s="354">
        <v>1</v>
      </c>
      <c r="AV23" s="580">
        <v>1</v>
      </c>
      <c r="AW23" s="580">
        <v>0</v>
      </c>
      <c r="AX23" s="580">
        <v>0</v>
      </c>
      <c r="AY23" s="580"/>
      <c r="AZ23" s="327"/>
      <c r="BA23" s="327">
        <v>0</v>
      </c>
      <c r="BB23" s="327"/>
      <c r="BC23" s="303"/>
      <c r="BD23" s="225">
        <f t="shared" si="4"/>
        <v>2</v>
      </c>
      <c r="BE23" s="375">
        <v>4</v>
      </c>
      <c r="BF23" s="580">
        <v>12</v>
      </c>
      <c r="BG23" s="580">
        <v>1</v>
      </c>
      <c r="BH23" s="580">
        <v>3</v>
      </c>
      <c r="BI23" s="580"/>
      <c r="BJ23" s="327"/>
      <c r="BK23" s="327">
        <v>2</v>
      </c>
      <c r="BL23" s="327"/>
      <c r="BM23" s="303"/>
      <c r="BN23" s="225">
        <f t="shared" si="5"/>
        <v>22</v>
      </c>
      <c r="BO23" s="735"/>
      <c r="BP23" s="203">
        <f t="shared" si="8"/>
        <v>14</v>
      </c>
      <c r="BQ23" s="203">
        <f t="shared" si="7"/>
        <v>99</v>
      </c>
      <c r="BR23" s="108">
        <f t="shared" si="6"/>
        <v>113</v>
      </c>
    </row>
    <row r="24" spans="1:71" ht="38.25" customHeight="1" x14ac:dyDescent="0.3">
      <c r="A24" s="56" t="s">
        <v>46</v>
      </c>
      <c r="B24" s="48" t="s">
        <v>54</v>
      </c>
      <c r="C24" s="48" t="s">
        <v>146</v>
      </c>
      <c r="D24" s="47" t="s">
        <v>133</v>
      </c>
      <c r="E24" s="48">
        <v>333502005</v>
      </c>
      <c r="F24" s="250" t="s">
        <v>48</v>
      </c>
      <c r="G24" s="264"/>
      <c r="H24" s="265">
        <v>13</v>
      </c>
      <c r="I24" s="265">
        <v>1</v>
      </c>
      <c r="J24" s="265">
        <v>6</v>
      </c>
      <c r="K24" s="265"/>
      <c r="L24" s="265"/>
      <c r="M24" s="265">
        <v>1</v>
      </c>
      <c r="N24" s="265"/>
      <c r="O24" s="265"/>
      <c r="P24" s="217">
        <f t="shared" si="0"/>
        <v>21</v>
      </c>
      <c r="Q24" s="302">
        <v>0</v>
      </c>
      <c r="R24" s="567">
        <v>17</v>
      </c>
      <c r="S24" s="567">
        <v>1</v>
      </c>
      <c r="T24" s="567">
        <v>3</v>
      </c>
      <c r="U24" s="567"/>
      <c r="V24" s="280"/>
      <c r="W24" s="280">
        <v>1</v>
      </c>
      <c r="X24" s="280"/>
      <c r="Y24" s="303"/>
      <c r="Z24" s="218">
        <f t="shared" si="1"/>
        <v>22</v>
      </c>
      <c r="AA24" s="354">
        <v>0</v>
      </c>
      <c r="AB24" s="580">
        <v>9</v>
      </c>
      <c r="AC24" s="580">
        <v>0</v>
      </c>
      <c r="AD24" s="580">
        <v>4</v>
      </c>
      <c r="AE24" s="580"/>
      <c r="AF24" s="327"/>
      <c r="AG24" s="327">
        <v>0</v>
      </c>
      <c r="AH24" s="327"/>
      <c r="AI24" s="303"/>
      <c r="AJ24" s="217">
        <f t="shared" si="2"/>
        <v>13</v>
      </c>
      <c r="AK24" s="375">
        <v>0</v>
      </c>
      <c r="AL24" s="580">
        <v>28</v>
      </c>
      <c r="AM24" s="580">
        <v>0</v>
      </c>
      <c r="AN24" s="580">
        <v>7</v>
      </c>
      <c r="AO24" s="580"/>
      <c r="AP24" s="327"/>
      <c r="AQ24" s="327">
        <v>0</v>
      </c>
      <c r="AR24" s="327"/>
      <c r="AS24" s="303"/>
      <c r="AT24" s="218">
        <f t="shared" si="3"/>
        <v>35</v>
      </c>
      <c r="AU24" s="354">
        <v>0</v>
      </c>
      <c r="AV24" s="580">
        <v>9</v>
      </c>
      <c r="AW24" s="580">
        <v>0</v>
      </c>
      <c r="AX24" s="580">
        <v>2</v>
      </c>
      <c r="AY24" s="580"/>
      <c r="AZ24" s="327"/>
      <c r="BA24" s="327">
        <v>0</v>
      </c>
      <c r="BB24" s="327"/>
      <c r="BC24" s="303"/>
      <c r="BD24" s="217">
        <f t="shared" si="4"/>
        <v>11</v>
      </c>
      <c r="BE24" s="375">
        <v>0</v>
      </c>
      <c r="BF24" s="580">
        <v>10</v>
      </c>
      <c r="BG24" s="580">
        <v>0</v>
      </c>
      <c r="BH24" s="580">
        <v>7</v>
      </c>
      <c r="BI24" s="580"/>
      <c r="BJ24" s="327"/>
      <c r="BK24" s="327">
        <v>0</v>
      </c>
      <c r="BL24" s="327"/>
      <c r="BM24" s="303"/>
      <c r="BN24" s="217">
        <f t="shared" si="5"/>
        <v>17</v>
      </c>
      <c r="BO24" s="735"/>
      <c r="BP24" s="147">
        <f t="shared" si="8"/>
        <v>45</v>
      </c>
      <c r="BQ24" s="147">
        <f t="shared" si="7"/>
        <v>74</v>
      </c>
      <c r="BR24" s="108">
        <f t="shared" si="6"/>
        <v>119</v>
      </c>
    </row>
    <row r="25" spans="1:71" ht="38.25" customHeight="1" thickBot="1" x14ac:dyDescent="0.35">
      <c r="A25" s="254" t="s">
        <v>46</v>
      </c>
      <c r="B25" s="255" t="s">
        <v>54</v>
      </c>
      <c r="C25" s="50" t="s">
        <v>146</v>
      </c>
      <c r="D25" s="51" t="s">
        <v>57</v>
      </c>
      <c r="E25" s="52">
        <v>351700001</v>
      </c>
      <c r="F25" s="256" t="s">
        <v>48</v>
      </c>
      <c r="G25" s="266"/>
      <c r="H25" s="267">
        <v>21</v>
      </c>
      <c r="I25" s="267"/>
      <c r="J25" s="267">
        <v>25</v>
      </c>
      <c r="K25" s="267"/>
      <c r="L25" s="267"/>
      <c r="M25" s="267">
        <v>1</v>
      </c>
      <c r="N25" s="267"/>
      <c r="O25" s="267"/>
      <c r="P25" s="219">
        <f t="shared" si="0"/>
        <v>47</v>
      </c>
      <c r="Q25" s="304">
        <v>0</v>
      </c>
      <c r="R25" s="570">
        <v>23</v>
      </c>
      <c r="S25" s="570">
        <v>0</v>
      </c>
      <c r="T25" s="570">
        <v>3</v>
      </c>
      <c r="U25" s="570"/>
      <c r="V25" s="305"/>
      <c r="W25" s="305">
        <v>1</v>
      </c>
      <c r="X25" s="305"/>
      <c r="Y25" s="306"/>
      <c r="Z25" s="220">
        <f t="shared" si="1"/>
        <v>27</v>
      </c>
      <c r="AA25" s="355">
        <v>3</v>
      </c>
      <c r="AB25" s="581">
        <v>29</v>
      </c>
      <c r="AC25" s="581">
        <v>4</v>
      </c>
      <c r="AD25" s="581">
        <v>7</v>
      </c>
      <c r="AE25" s="581"/>
      <c r="AF25" s="356"/>
      <c r="AG25" s="356">
        <v>1</v>
      </c>
      <c r="AH25" s="356"/>
      <c r="AI25" s="306"/>
      <c r="AJ25" s="219">
        <f t="shared" si="2"/>
        <v>44</v>
      </c>
      <c r="AK25" s="376">
        <v>0</v>
      </c>
      <c r="AL25" s="581">
        <v>12</v>
      </c>
      <c r="AM25" s="581">
        <v>1</v>
      </c>
      <c r="AN25" s="581">
        <v>5</v>
      </c>
      <c r="AO25" s="581"/>
      <c r="AP25" s="356"/>
      <c r="AQ25" s="356">
        <v>0</v>
      </c>
      <c r="AR25" s="356"/>
      <c r="AS25" s="306"/>
      <c r="AT25" s="220">
        <f t="shared" si="3"/>
        <v>18</v>
      </c>
      <c r="AU25" s="355">
        <v>2</v>
      </c>
      <c r="AV25" s="581">
        <v>5</v>
      </c>
      <c r="AW25" s="581">
        <v>0</v>
      </c>
      <c r="AX25" s="581">
        <v>0</v>
      </c>
      <c r="AY25" s="581"/>
      <c r="AZ25" s="356"/>
      <c r="BA25" s="356">
        <v>0</v>
      </c>
      <c r="BB25" s="356"/>
      <c r="BC25" s="306"/>
      <c r="BD25" s="219">
        <f t="shared" si="4"/>
        <v>7</v>
      </c>
      <c r="BE25" s="376">
        <v>1</v>
      </c>
      <c r="BF25" s="581">
        <v>10</v>
      </c>
      <c r="BG25" s="581">
        <v>0</v>
      </c>
      <c r="BH25" s="581">
        <v>0</v>
      </c>
      <c r="BI25" s="581"/>
      <c r="BJ25" s="356"/>
      <c r="BK25" s="356">
        <v>0</v>
      </c>
      <c r="BL25" s="356"/>
      <c r="BM25" s="306"/>
      <c r="BN25" s="219">
        <f t="shared" si="5"/>
        <v>11</v>
      </c>
      <c r="BO25" s="735"/>
      <c r="BP25" s="186">
        <f t="shared" si="8"/>
        <v>98</v>
      </c>
      <c r="BQ25" s="186">
        <f t="shared" si="7"/>
        <v>56</v>
      </c>
      <c r="BR25" s="108">
        <f t="shared" si="6"/>
        <v>154</v>
      </c>
      <c r="BS25" s="18">
        <f>SUM(BR23:BR25)</f>
        <v>386</v>
      </c>
    </row>
    <row r="26" spans="1:71" ht="38.25" customHeight="1" thickTop="1" x14ac:dyDescent="0.3">
      <c r="A26" s="56" t="s">
        <v>46</v>
      </c>
      <c r="B26" s="48" t="s">
        <v>55</v>
      </c>
      <c r="C26" s="247" t="s">
        <v>124</v>
      </c>
      <c r="D26" s="248" t="s">
        <v>133</v>
      </c>
      <c r="E26" s="247">
        <v>333502005</v>
      </c>
      <c r="F26" s="57" t="s">
        <v>48</v>
      </c>
      <c r="G26" s="273"/>
      <c r="H26" s="269">
        <v>5</v>
      </c>
      <c r="I26" s="269"/>
      <c r="J26" s="269"/>
      <c r="K26" s="269"/>
      <c r="L26" s="269"/>
      <c r="M26" s="269">
        <v>1</v>
      </c>
      <c r="N26" s="269"/>
      <c r="O26" s="269"/>
      <c r="P26" s="221">
        <f t="shared" si="0"/>
        <v>6</v>
      </c>
      <c r="Q26" s="307"/>
      <c r="R26" s="545">
        <v>17</v>
      </c>
      <c r="S26" s="545"/>
      <c r="T26" s="545">
        <v>2</v>
      </c>
      <c r="U26" s="545"/>
      <c r="V26" s="308"/>
      <c r="W26" s="308">
        <v>1</v>
      </c>
      <c r="X26" s="308"/>
      <c r="Y26" s="309">
        <v>2</v>
      </c>
      <c r="Z26" s="227">
        <f t="shared" si="1"/>
        <v>22</v>
      </c>
      <c r="AA26" s="363"/>
      <c r="AB26" s="585">
        <v>5</v>
      </c>
      <c r="AC26" s="585">
        <v>6</v>
      </c>
      <c r="AD26" s="585"/>
      <c r="AE26" s="585"/>
      <c r="AF26" s="364"/>
      <c r="AG26" s="364">
        <v>1</v>
      </c>
      <c r="AH26" s="364"/>
      <c r="AI26" s="330"/>
      <c r="AJ26" s="228">
        <f t="shared" si="2"/>
        <v>12</v>
      </c>
      <c r="AK26" s="380"/>
      <c r="AL26" s="585">
        <v>6</v>
      </c>
      <c r="AM26" s="585">
        <v>2</v>
      </c>
      <c r="AN26" s="585">
        <v>3</v>
      </c>
      <c r="AO26" s="585"/>
      <c r="AP26" s="364"/>
      <c r="AQ26" s="364"/>
      <c r="AR26" s="364"/>
      <c r="AS26" s="330"/>
      <c r="AT26" s="227">
        <f t="shared" si="3"/>
        <v>11</v>
      </c>
      <c r="AU26" s="363">
        <v>1</v>
      </c>
      <c r="AV26" s="585">
        <v>4</v>
      </c>
      <c r="AW26" s="585"/>
      <c r="AX26" s="585"/>
      <c r="AY26" s="585"/>
      <c r="AZ26" s="364"/>
      <c r="BA26" s="364"/>
      <c r="BB26" s="364"/>
      <c r="BC26" s="330"/>
      <c r="BD26" s="228">
        <f t="shared" si="4"/>
        <v>5</v>
      </c>
      <c r="BE26" s="380"/>
      <c r="BF26" s="585">
        <v>7</v>
      </c>
      <c r="BG26" s="585"/>
      <c r="BH26" s="585"/>
      <c r="BI26" s="585"/>
      <c r="BJ26" s="364"/>
      <c r="BK26" s="364">
        <v>2</v>
      </c>
      <c r="BL26" s="364"/>
      <c r="BM26" s="330">
        <v>3</v>
      </c>
      <c r="BN26" s="228">
        <f t="shared" si="5"/>
        <v>12</v>
      </c>
      <c r="BO26" s="735"/>
      <c r="BP26" s="200">
        <f t="shared" si="8"/>
        <v>23</v>
      </c>
      <c r="BQ26" s="200">
        <f t="shared" si="7"/>
        <v>45</v>
      </c>
      <c r="BR26" s="108">
        <f t="shared" si="6"/>
        <v>68</v>
      </c>
    </row>
    <row r="27" spans="1:71" ht="38.25" customHeight="1" x14ac:dyDescent="0.3">
      <c r="A27" s="56" t="s">
        <v>46</v>
      </c>
      <c r="B27" s="48" t="s">
        <v>55</v>
      </c>
      <c r="C27" s="48" t="s">
        <v>124</v>
      </c>
      <c r="D27" s="47" t="s">
        <v>52</v>
      </c>
      <c r="E27" s="48">
        <v>351200001</v>
      </c>
      <c r="F27" s="57" t="s">
        <v>48</v>
      </c>
      <c r="G27" s="274"/>
      <c r="H27" s="275">
        <v>6</v>
      </c>
      <c r="I27" s="275"/>
      <c r="J27" s="275">
        <v>3</v>
      </c>
      <c r="K27" s="275"/>
      <c r="L27" s="275"/>
      <c r="M27" s="275"/>
      <c r="N27" s="275"/>
      <c r="O27" s="275">
        <v>1</v>
      </c>
      <c r="P27" s="219">
        <f t="shared" si="0"/>
        <v>10</v>
      </c>
      <c r="Q27" s="315"/>
      <c r="R27" s="572">
        <v>4</v>
      </c>
      <c r="S27" s="572"/>
      <c r="T27" s="572"/>
      <c r="U27" s="572"/>
      <c r="V27" s="316"/>
      <c r="W27" s="316">
        <v>1</v>
      </c>
      <c r="X27" s="316"/>
      <c r="Y27" s="317"/>
      <c r="Z27" s="220">
        <f t="shared" si="1"/>
        <v>5</v>
      </c>
      <c r="AA27" s="355"/>
      <c r="AB27" s="581">
        <v>12</v>
      </c>
      <c r="AC27" s="581"/>
      <c r="AD27" s="581"/>
      <c r="AE27" s="581"/>
      <c r="AF27" s="356"/>
      <c r="AG27" s="356"/>
      <c r="AH27" s="356"/>
      <c r="AI27" s="306"/>
      <c r="AJ27" s="219">
        <f t="shared" si="2"/>
        <v>12</v>
      </c>
      <c r="AK27" s="376"/>
      <c r="AL27" s="581">
        <v>3</v>
      </c>
      <c r="AM27" s="581">
        <v>1</v>
      </c>
      <c r="AN27" s="581"/>
      <c r="AO27" s="581"/>
      <c r="AP27" s="356"/>
      <c r="AQ27" s="356"/>
      <c r="AR27" s="356"/>
      <c r="AS27" s="306"/>
      <c r="AT27" s="220">
        <f t="shared" si="3"/>
        <v>4</v>
      </c>
      <c r="AU27" s="355"/>
      <c r="AV27" s="581">
        <v>11</v>
      </c>
      <c r="AW27" s="581"/>
      <c r="AX27" s="581">
        <v>1</v>
      </c>
      <c r="AY27" s="581"/>
      <c r="AZ27" s="356"/>
      <c r="BA27" s="356"/>
      <c r="BB27" s="356"/>
      <c r="BC27" s="306"/>
      <c r="BD27" s="219">
        <f t="shared" si="4"/>
        <v>12</v>
      </c>
      <c r="BE27" s="376"/>
      <c r="BF27" s="581"/>
      <c r="BG27" s="581"/>
      <c r="BH27" s="581"/>
      <c r="BI27" s="581"/>
      <c r="BJ27" s="356"/>
      <c r="BK27" s="356"/>
      <c r="BL27" s="356"/>
      <c r="BM27" s="306"/>
      <c r="BN27" s="219">
        <f t="shared" si="5"/>
        <v>0</v>
      </c>
      <c r="BO27" s="735"/>
      <c r="BP27" s="186">
        <f t="shared" si="8"/>
        <v>34</v>
      </c>
      <c r="BQ27" s="186">
        <f t="shared" si="7"/>
        <v>9</v>
      </c>
      <c r="BR27" s="108">
        <f t="shared" si="6"/>
        <v>43</v>
      </c>
    </row>
    <row r="28" spans="1:71" ht="38.25" customHeight="1" thickBot="1" x14ac:dyDescent="0.35">
      <c r="A28" s="252" t="s">
        <v>46</v>
      </c>
      <c r="B28" s="52" t="s">
        <v>55</v>
      </c>
      <c r="C28" s="50" t="s">
        <v>124</v>
      </c>
      <c r="D28" s="87" t="s">
        <v>57</v>
      </c>
      <c r="E28" s="52">
        <v>351700001</v>
      </c>
      <c r="F28" s="251" t="s">
        <v>48</v>
      </c>
      <c r="G28" s="276"/>
      <c r="H28" s="277">
        <v>14</v>
      </c>
      <c r="I28" s="277"/>
      <c r="J28" s="277">
        <v>3</v>
      </c>
      <c r="K28" s="277"/>
      <c r="L28" s="277"/>
      <c r="M28" s="277"/>
      <c r="N28" s="277"/>
      <c r="O28" s="277"/>
      <c r="P28" s="223">
        <f t="shared" si="0"/>
        <v>17</v>
      </c>
      <c r="Q28" s="318"/>
      <c r="R28" s="573">
        <v>22</v>
      </c>
      <c r="S28" s="573"/>
      <c r="T28" s="573">
        <v>5</v>
      </c>
      <c r="U28" s="573"/>
      <c r="V28" s="319"/>
      <c r="W28" s="319"/>
      <c r="X28" s="319"/>
      <c r="Y28" s="320"/>
      <c r="Z28" s="224">
        <f t="shared" si="1"/>
        <v>27</v>
      </c>
      <c r="AA28" s="365"/>
      <c r="AB28" s="586">
        <v>13</v>
      </c>
      <c r="AC28" s="586">
        <v>6</v>
      </c>
      <c r="AD28" s="586"/>
      <c r="AE28" s="586"/>
      <c r="AF28" s="366"/>
      <c r="AG28" s="366"/>
      <c r="AH28" s="366"/>
      <c r="AI28" s="333"/>
      <c r="AJ28" s="223">
        <f t="shared" si="2"/>
        <v>19</v>
      </c>
      <c r="AK28" s="381"/>
      <c r="AL28" s="586">
        <v>24</v>
      </c>
      <c r="AM28" s="586">
        <v>1</v>
      </c>
      <c r="AN28" s="586">
        <v>3</v>
      </c>
      <c r="AO28" s="586"/>
      <c r="AP28" s="366"/>
      <c r="AQ28" s="366">
        <v>1</v>
      </c>
      <c r="AR28" s="366"/>
      <c r="AS28" s="333"/>
      <c r="AT28" s="224">
        <f t="shared" si="3"/>
        <v>29</v>
      </c>
      <c r="AU28" s="365"/>
      <c r="AV28" s="586">
        <v>13</v>
      </c>
      <c r="AW28" s="586">
        <v>1</v>
      </c>
      <c r="AX28" s="586">
        <v>1</v>
      </c>
      <c r="AY28" s="586"/>
      <c r="AZ28" s="366"/>
      <c r="BA28" s="366"/>
      <c r="BB28" s="366"/>
      <c r="BC28" s="333"/>
      <c r="BD28" s="223">
        <f t="shared" si="4"/>
        <v>15</v>
      </c>
      <c r="BE28" s="381"/>
      <c r="BF28" s="586">
        <v>27</v>
      </c>
      <c r="BG28" s="586">
        <v>4</v>
      </c>
      <c r="BH28" s="586"/>
      <c r="BI28" s="586"/>
      <c r="BJ28" s="366"/>
      <c r="BK28" s="366">
        <v>2</v>
      </c>
      <c r="BL28" s="366"/>
      <c r="BM28" s="333"/>
      <c r="BN28" s="223">
        <f t="shared" si="5"/>
        <v>33</v>
      </c>
      <c r="BO28" s="735"/>
      <c r="BP28" s="202">
        <f t="shared" si="8"/>
        <v>51</v>
      </c>
      <c r="BQ28" s="202">
        <f t="shared" si="7"/>
        <v>89</v>
      </c>
      <c r="BR28" s="108">
        <f t="shared" si="6"/>
        <v>140</v>
      </c>
      <c r="BS28" s="18">
        <f>SUM(BR26:BR28)</f>
        <v>251</v>
      </c>
    </row>
    <row r="29" spans="1:71" ht="38.25" customHeight="1" thickTop="1" x14ac:dyDescent="0.3">
      <c r="A29" s="253" t="s">
        <v>46</v>
      </c>
      <c r="B29" s="247" t="s">
        <v>56</v>
      </c>
      <c r="C29" s="247" t="s">
        <v>125</v>
      </c>
      <c r="D29" s="248" t="s">
        <v>187</v>
      </c>
      <c r="E29" s="247">
        <v>333502007</v>
      </c>
      <c r="F29" s="707" t="s">
        <v>48</v>
      </c>
      <c r="G29" s="268"/>
      <c r="H29" s="279">
        <v>8</v>
      </c>
      <c r="I29" s="279"/>
      <c r="J29" s="279"/>
      <c r="K29" s="279">
        <v>1</v>
      </c>
      <c r="L29" s="279"/>
      <c r="M29" s="279"/>
      <c r="N29" s="279"/>
      <c r="O29" s="279"/>
      <c r="P29" s="228">
        <f t="shared" si="0"/>
        <v>9</v>
      </c>
      <c r="Q29" s="324"/>
      <c r="R29" s="575">
        <v>7</v>
      </c>
      <c r="S29" s="575"/>
      <c r="T29" s="575"/>
      <c r="U29" s="575"/>
      <c r="V29" s="325"/>
      <c r="W29" s="325"/>
      <c r="X29" s="325"/>
      <c r="Y29" s="326"/>
      <c r="Z29" s="227">
        <f>SUM(Q29:Y29)</f>
        <v>7</v>
      </c>
      <c r="AA29" s="363"/>
      <c r="AB29" s="585"/>
      <c r="AC29" s="585"/>
      <c r="AD29" s="585"/>
      <c r="AE29" s="585"/>
      <c r="AF29" s="364"/>
      <c r="AG29" s="364"/>
      <c r="AH29" s="364"/>
      <c r="AI29" s="330"/>
      <c r="AJ29" s="228">
        <f t="shared" si="2"/>
        <v>0</v>
      </c>
      <c r="AK29" s="380"/>
      <c r="AL29" s="585"/>
      <c r="AM29" s="585"/>
      <c r="AN29" s="585"/>
      <c r="AO29" s="585"/>
      <c r="AP29" s="364"/>
      <c r="AQ29" s="364"/>
      <c r="AR29" s="364"/>
      <c r="AS29" s="330"/>
      <c r="AT29" s="227">
        <f t="shared" si="3"/>
        <v>0</v>
      </c>
      <c r="AU29" s="363"/>
      <c r="AV29" s="585"/>
      <c r="AW29" s="585"/>
      <c r="AX29" s="585"/>
      <c r="AY29" s="585"/>
      <c r="AZ29" s="364"/>
      <c r="BA29" s="364"/>
      <c r="BB29" s="364"/>
      <c r="BC29" s="330"/>
      <c r="BD29" s="228">
        <f>SUM(AU29:BC29)</f>
        <v>0</v>
      </c>
      <c r="BE29" s="380"/>
      <c r="BF29" s="585"/>
      <c r="BG29" s="585"/>
      <c r="BH29" s="585"/>
      <c r="BI29" s="585"/>
      <c r="BJ29" s="364"/>
      <c r="BK29" s="364"/>
      <c r="BL29" s="364"/>
      <c r="BM29" s="330"/>
      <c r="BN29" s="228">
        <f>SUM(BE29:BM29)</f>
        <v>0</v>
      </c>
      <c r="BO29" s="735"/>
      <c r="BP29" s="200">
        <f>SUM(P29,AJ29,BD29)</f>
        <v>9</v>
      </c>
      <c r="BQ29" s="200">
        <f>SUM(Z29,AT29,BN29)</f>
        <v>7</v>
      </c>
      <c r="BR29" s="108"/>
      <c r="BS29" s="18"/>
    </row>
    <row r="30" spans="1:71" ht="38.25" customHeight="1" x14ac:dyDescent="0.3">
      <c r="A30" s="56" t="s">
        <v>46</v>
      </c>
      <c r="B30" s="48" t="s">
        <v>56</v>
      </c>
      <c r="C30" s="48" t="s">
        <v>125</v>
      </c>
      <c r="D30" s="47" t="s">
        <v>138</v>
      </c>
      <c r="E30" s="48">
        <v>352100002</v>
      </c>
      <c r="F30" s="57" t="s">
        <v>48</v>
      </c>
      <c r="G30" s="266"/>
      <c r="H30" s="267">
        <v>7</v>
      </c>
      <c r="I30" s="267"/>
      <c r="J30" s="267"/>
      <c r="K30" s="267"/>
      <c r="L30" s="267"/>
      <c r="M30" s="267"/>
      <c r="N30" s="267"/>
      <c r="O30" s="267"/>
      <c r="P30" s="229">
        <f t="shared" si="0"/>
        <v>7</v>
      </c>
      <c r="Q30" s="321"/>
      <c r="R30" s="574">
        <v>15</v>
      </c>
      <c r="S30" s="574"/>
      <c r="T30" s="574"/>
      <c r="U30" s="574"/>
      <c r="V30" s="322"/>
      <c r="W30" s="322">
        <v>1</v>
      </c>
      <c r="X30" s="322"/>
      <c r="Y30" s="323"/>
      <c r="Z30" s="230">
        <f t="shared" si="1"/>
        <v>16</v>
      </c>
      <c r="AA30" s="355"/>
      <c r="AB30" s="581">
        <v>11</v>
      </c>
      <c r="AC30" s="581"/>
      <c r="AD30" s="581"/>
      <c r="AE30" s="581"/>
      <c r="AF30" s="356"/>
      <c r="AG30" s="356"/>
      <c r="AH30" s="356"/>
      <c r="AI30" s="306"/>
      <c r="AJ30" s="229">
        <f t="shared" si="2"/>
        <v>11</v>
      </c>
      <c r="AK30" s="376"/>
      <c r="AL30" s="581">
        <v>18</v>
      </c>
      <c r="AM30" s="581"/>
      <c r="AN30" s="581"/>
      <c r="AO30" s="581"/>
      <c r="AP30" s="356"/>
      <c r="AQ30" s="356">
        <v>2</v>
      </c>
      <c r="AR30" s="356"/>
      <c r="AS30" s="306"/>
      <c r="AT30" s="218">
        <f t="shared" si="3"/>
        <v>20</v>
      </c>
      <c r="AU30" s="355"/>
      <c r="AV30" s="581">
        <v>9</v>
      </c>
      <c r="AW30" s="581"/>
      <c r="AX30" s="581"/>
      <c r="AY30" s="581"/>
      <c r="AZ30" s="356"/>
      <c r="BA30" s="356"/>
      <c r="BB30" s="356"/>
      <c r="BC30" s="306"/>
      <c r="BD30" s="217">
        <f>SUM(AU30:BC30)</f>
        <v>9</v>
      </c>
      <c r="BE30" s="376"/>
      <c r="BF30" s="581">
        <v>11</v>
      </c>
      <c r="BG30" s="581"/>
      <c r="BH30" s="581"/>
      <c r="BI30" s="581"/>
      <c r="BJ30" s="356"/>
      <c r="BK30" s="356">
        <v>1</v>
      </c>
      <c r="BL30" s="356"/>
      <c r="BM30" s="306"/>
      <c r="BN30" s="229">
        <f>SUM(BE30:BM30)</f>
        <v>12</v>
      </c>
      <c r="BO30" s="735"/>
      <c r="BP30" s="196">
        <f>SUM(P30,AJ30,BD30)</f>
        <v>27</v>
      </c>
      <c r="BQ30" s="196">
        <f>SUM(Z30,AT30,BN30)</f>
        <v>48</v>
      </c>
      <c r="BR30" s="108">
        <f t="shared" si="6"/>
        <v>75</v>
      </c>
    </row>
    <row r="31" spans="1:71" ht="38.25" customHeight="1" x14ac:dyDescent="0.3">
      <c r="A31" s="56" t="s">
        <v>46</v>
      </c>
      <c r="B31" s="48" t="s">
        <v>56</v>
      </c>
      <c r="C31" s="48" t="s">
        <v>125</v>
      </c>
      <c r="D31" s="47" t="s">
        <v>134</v>
      </c>
      <c r="E31" s="48">
        <v>351500002</v>
      </c>
      <c r="F31" s="57" t="s">
        <v>48</v>
      </c>
      <c r="G31" s="278"/>
      <c r="H31" s="271"/>
      <c r="I31" s="271"/>
      <c r="J31" s="271"/>
      <c r="K31" s="271"/>
      <c r="L31" s="271"/>
      <c r="M31" s="271"/>
      <c r="N31" s="271"/>
      <c r="O31" s="271"/>
      <c r="P31" s="217">
        <f t="shared" si="0"/>
        <v>0</v>
      </c>
      <c r="Q31" s="310"/>
      <c r="R31" s="571"/>
      <c r="S31" s="571"/>
      <c r="T31" s="571"/>
      <c r="U31" s="571"/>
      <c r="V31" s="311"/>
      <c r="W31" s="311"/>
      <c r="X31" s="311"/>
      <c r="Y31" s="312"/>
      <c r="Z31" s="218">
        <f t="shared" si="1"/>
        <v>0</v>
      </c>
      <c r="AA31" s="359"/>
      <c r="AB31" s="583">
        <v>13</v>
      </c>
      <c r="AC31" s="583"/>
      <c r="AD31" s="583"/>
      <c r="AE31" s="583"/>
      <c r="AF31" s="360"/>
      <c r="AG31" s="360">
        <v>1</v>
      </c>
      <c r="AH31" s="360"/>
      <c r="AI31" s="312"/>
      <c r="AJ31" s="217">
        <f t="shared" si="2"/>
        <v>14</v>
      </c>
      <c r="AK31" s="378"/>
      <c r="AL31" s="583">
        <v>7</v>
      </c>
      <c r="AM31" s="583"/>
      <c r="AN31" s="583"/>
      <c r="AO31" s="583"/>
      <c r="AP31" s="360"/>
      <c r="AQ31" s="360"/>
      <c r="AR31" s="360"/>
      <c r="AS31" s="312"/>
      <c r="AT31" s="218">
        <f t="shared" si="3"/>
        <v>7</v>
      </c>
      <c r="AU31" s="359"/>
      <c r="AV31" s="583">
        <v>8</v>
      </c>
      <c r="AW31" s="583"/>
      <c r="AX31" s="583"/>
      <c r="AY31" s="583"/>
      <c r="AZ31" s="360"/>
      <c r="BA31" s="360">
        <v>3</v>
      </c>
      <c r="BB31" s="360"/>
      <c r="BC31" s="312"/>
      <c r="BD31" s="217">
        <f t="shared" si="4"/>
        <v>11</v>
      </c>
      <c r="BE31" s="378"/>
      <c r="BF31" s="583"/>
      <c r="BG31" s="583"/>
      <c r="BH31" s="583"/>
      <c r="BI31" s="583"/>
      <c r="BJ31" s="360"/>
      <c r="BK31" s="360"/>
      <c r="BL31" s="360"/>
      <c r="BM31" s="312"/>
      <c r="BN31" s="217">
        <f t="shared" si="5"/>
        <v>0</v>
      </c>
      <c r="BO31" s="735"/>
      <c r="BP31" s="147">
        <f t="shared" si="8"/>
        <v>25</v>
      </c>
      <c r="BQ31" s="147">
        <f t="shared" si="7"/>
        <v>7</v>
      </c>
      <c r="BR31" s="108">
        <f t="shared" si="6"/>
        <v>32</v>
      </c>
    </row>
    <row r="32" spans="1:71" ht="38.25" customHeight="1" thickBot="1" x14ac:dyDescent="0.35">
      <c r="A32" s="254" t="s">
        <v>46</v>
      </c>
      <c r="B32" s="255" t="s">
        <v>56</v>
      </c>
      <c r="C32" s="50" t="s">
        <v>125</v>
      </c>
      <c r="D32" s="51" t="s">
        <v>57</v>
      </c>
      <c r="E32" s="52">
        <v>351700001</v>
      </c>
      <c r="F32" s="256" t="s">
        <v>48</v>
      </c>
      <c r="G32" s="266"/>
      <c r="H32" s="267">
        <v>13</v>
      </c>
      <c r="I32" s="267"/>
      <c r="J32" s="267"/>
      <c r="K32" s="267">
        <v>2</v>
      </c>
      <c r="L32" s="267"/>
      <c r="M32" s="267"/>
      <c r="N32" s="267"/>
      <c r="O32" s="267"/>
      <c r="P32" s="219">
        <f t="shared" si="0"/>
        <v>15</v>
      </c>
      <c r="Q32" s="304"/>
      <c r="R32" s="570">
        <v>5</v>
      </c>
      <c r="S32" s="570"/>
      <c r="T32" s="570"/>
      <c r="U32" s="570"/>
      <c r="V32" s="305"/>
      <c r="W32" s="305"/>
      <c r="X32" s="305"/>
      <c r="Y32" s="306"/>
      <c r="Z32" s="220">
        <f t="shared" si="1"/>
        <v>5</v>
      </c>
      <c r="AA32" s="355"/>
      <c r="AB32" s="581">
        <v>6</v>
      </c>
      <c r="AC32" s="581"/>
      <c r="AD32" s="581"/>
      <c r="AE32" s="581"/>
      <c r="AF32" s="356"/>
      <c r="AG32" s="356"/>
      <c r="AH32" s="356"/>
      <c r="AI32" s="306"/>
      <c r="AJ32" s="219">
        <f t="shared" si="2"/>
        <v>6</v>
      </c>
      <c r="AK32" s="376"/>
      <c r="AL32" s="581">
        <v>8</v>
      </c>
      <c r="AM32" s="581"/>
      <c r="AN32" s="581"/>
      <c r="AO32" s="581"/>
      <c r="AP32" s="356"/>
      <c r="AQ32" s="356">
        <v>2</v>
      </c>
      <c r="AR32" s="356"/>
      <c r="AS32" s="306"/>
      <c r="AT32" s="220">
        <f t="shared" si="3"/>
        <v>10</v>
      </c>
      <c r="AU32" s="355"/>
      <c r="AV32" s="581">
        <v>4</v>
      </c>
      <c r="AW32" s="581"/>
      <c r="AX32" s="581"/>
      <c r="AY32" s="581"/>
      <c r="AZ32" s="356"/>
      <c r="BA32" s="356">
        <v>1</v>
      </c>
      <c r="BB32" s="356"/>
      <c r="BC32" s="306"/>
      <c r="BD32" s="219">
        <f t="shared" si="4"/>
        <v>5</v>
      </c>
      <c r="BE32" s="376"/>
      <c r="BF32" s="581">
        <v>11</v>
      </c>
      <c r="BG32" s="581"/>
      <c r="BH32" s="581"/>
      <c r="BI32" s="581"/>
      <c r="BJ32" s="356"/>
      <c r="BK32" s="356">
        <v>4</v>
      </c>
      <c r="BL32" s="356"/>
      <c r="BM32" s="306"/>
      <c r="BN32" s="219">
        <f t="shared" si="5"/>
        <v>15</v>
      </c>
      <c r="BO32" s="735"/>
      <c r="BP32" s="147">
        <f t="shared" si="8"/>
        <v>26</v>
      </c>
      <c r="BQ32" s="147">
        <f t="shared" si="7"/>
        <v>30</v>
      </c>
      <c r="BR32" s="108">
        <f t="shared" si="6"/>
        <v>56</v>
      </c>
      <c r="BS32" s="18">
        <f>SUM(BR30:BR32)</f>
        <v>163</v>
      </c>
    </row>
    <row r="33" spans="1:73" ht="38.25" customHeight="1" thickTop="1" x14ac:dyDescent="0.3">
      <c r="A33" s="56" t="s">
        <v>46</v>
      </c>
      <c r="B33" s="48" t="s">
        <v>58</v>
      </c>
      <c r="C33" s="247" t="s">
        <v>126</v>
      </c>
      <c r="D33" s="248" t="s">
        <v>59</v>
      </c>
      <c r="E33" s="247">
        <v>333200001</v>
      </c>
      <c r="F33" s="57" t="s">
        <v>48</v>
      </c>
      <c r="G33" s="749"/>
      <c r="H33" s="750">
        <v>4</v>
      </c>
      <c r="I33" s="750"/>
      <c r="J33" s="750">
        <v>2</v>
      </c>
      <c r="K33" s="750"/>
      <c r="L33" s="750"/>
      <c r="M33" s="750"/>
      <c r="N33" s="750"/>
      <c r="O33" s="750"/>
      <c r="P33" s="228">
        <f t="shared" si="0"/>
        <v>6</v>
      </c>
      <c r="Q33" s="755"/>
      <c r="R33" s="756">
        <v>17</v>
      </c>
      <c r="S33" s="756">
        <v>2</v>
      </c>
      <c r="T33" s="756">
        <v>1</v>
      </c>
      <c r="U33" s="756"/>
      <c r="V33" s="757"/>
      <c r="W33" s="757">
        <v>1</v>
      </c>
      <c r="X33" s="757"/>
      <c r="Y33" s="758"/>
      <c r="Z33" s="227">
        <f t="shared" si="1"/>
        <v>21</v>
      </c>
      <c r="AA33" s="767"/>
      <c r="AB33" s="768">
        <v>5</v>
      </c>
      <c r="AC33" s="768"/>
      <c r="AD33" s="768"/>
      <c r="AE33" s="768"/>
      <c r="AF33" s="769"/>
      <c r="AG33" s="769"/>
      <c r="AH33" s="769"/>
      <c r="AI33" s="770"/>
      <c r="AJ33" s="228">
        <f t="shared" si="2"/>
        <v>5</v>
      </c>
      <c r="AK33" s="778"/>
      <c r="AL33" s="768">
        <v>21</v>
      </c>
      <c r="AM33" s="768">
        <v>1</v>
      </c>
      <c r="AN33" s="768">
        <v>1</v>
      </c>
      <c r="AO33" s="768"/>
      <c r="AP33" s="769"/>
      <c r="AQ33" s="769">
        <v>1</v>
      </c>
      <c r="AR33" s="769"/>
      <c r="AS33" s="770"/>
      <c r="AT33" s="227">
        <f t="shared" si="3"/>
        <v>24</v>
      </c>
      <c r="AU33" s="767"/>
      <c r="AV33" s="768">
        <v>5</v>
      </c>
      <c r="AW33" s="768">
        <v>1</v>
      </c>
      <c r="AX33" s="768"/>
      <c r="AY33" s="768"/>
      <c r="AZ33" s="769"/>
      <c r="BA33" s="769"/>
      <c r="BB33" s="769"/>
      <c r="BC33" s="770"/>
      <c r="BD33" s="228">
        <f t="shared" si="4"/>
        <v>6</v>
      </c>
      <c r="BE33" s="778"/>
      <c r="BF33" s="768">
        <v>22</v>
      </c>
      <c r="BG33" s="768">
        <v>2</v>
      </c>
      <c r="BH33" s="768">
        <v>2</v>
      </c>
      <c r="BI33" s="768"/>
      <c r="BJ33" s="769"/>
      <c r="BK33" s="769"/>
      <c r="BL33" s="769"/>
      <c r="BM33" s="770"/>
      <c r="BN33" s="228">
        <f t="shared" si="5"/>
        <v>26</v>
      </c>
      <c r="BO33" s="735"/>
      <c r="BP33" s="200">
        <f t="shared" si="8"/>
        <v>17</v>
      </c>
      <c r="BQ33" s="200">
        <f t="shared" si="7"/>
        <v>71</v>
      </c>
      <c r="BR33" s="108">
        <f t="shared" si="6"/>
        <v>88</v>
      </c>
    </row>
    <row r="34" spans="1:73" ht="38.25" customHeight="1" x14ac:dyDescent="0.3">
      <c r="A34" s="56" t="s">
        <v>46</v>
      </c>
      <c r="B34" s="48" t="s">
        <v>58</v>
      </c>
      <c r="C34" s="48" t="s">
        <v>126</v>
      </c>
      <c r="D34" s="51" t="s">
        <v>140</v>
      </c>
      <c r="E34" s="52">
        <v>351700001</v>
      </c>
      <c r="F34" s="57" t="s">
        <v>48</v>
      </c>
      <c r="G34" s="751"/>
      <c r="H34" s="752">
        <v>20</v>
      </c>
      <c r="I34" s="752">
        <v>1</v>
      </c>
      <c r="J34" s="752">
        <v>6</v>
      </c>
      <c r="K34" s="752"/>
      <c r="L34" s="752"/>
      <c r="M34" s="752"/>
      <c r="N34" s="752"/>
      <c r="O34" s="752"/>
      <c r="P34" s="217">
        <f t="shared" si="0"/>
        <v>27</v>
      </c>
      <c r="Q34" s="759"/>
      <c r="R34" s="760">
        <v>8</v>
      </c>
      <c r="S34" s="760"/>
      <c r="T34" s="760">
        <v>1</v>
      </c>
      <c r="U34" s="760"/>
      <c r="V34" s="761"/>
      <c r="W34" s="761"/>
      <c r="X34" s="761"/>
      <c r="Y34" s="762"/>
      <c r="Z34" s="218">
        <f t="shared" si="1"/>
        <v>9</v>
      </c>
      <c r="AA34" s="771"/>
      <c r="AB34" s="772">
        <v>20</v>
      </c>
      <c r="AC34" s="772"/>
      <c r="AD34" s="772"/>
      <c r="AE34" s="772"/>
      <c r="AF34" s="773"/>
      <c r="AG34" s="773">
        <v>2</v>
      </c>
      <c r="AH34" s="773"/>
      <c r="AI34" s="762"/>
      <c r="AJ34" s="217">
        <f t="shared" si="2"/>
        <v>22</v>
      </c>
      <c r="AK34" s="779"/>
      <c r="AL34" s="772">
        <v>12</v>
      </c>
      <c r="AM34" s="772">
        <v>1</v>
      </c>
      <c r="AN34" s="772">
        <v>1</v>
      </c>
      <c r="AO34" s="772"/>
      <c r="AP34" s="773"/>
      <c r="AQ34" s="773">
        <v>1</v>
      </c>
      <c r="AR34" s="773"/>
      <c r="AS34" s="762"/>
      <c r="AT34" s="218">
        <f t="shared" si="3"/>
        <v>15</v>
      </c>
      <c r="AU34" s="771"/>
      <c r="AV34" s="772">
        <v>21</v>
      </c>
      <c r="AW34" s="772">
        <v>1</v>
      </c>
      <c r="AX34" s="772">
        <v>2</v>
      </c>
      <c r="AY34" s="772"/>
      <c r="AZ34" s="773"/>
      <c r="BA34" s="773"/>
      <c r="BB34" s="773"/>
      <c r="BC34" s="762"/>
      <c r="BD34" s="217">
        <f t="shared" si="4"/>
        <v>24</v>
      </c>
      <c r="BE34" s="779"/>
      <c r="BF34" s="772">
        <v>11</v>
      </c>
      <c r="BG34" s="772"/>
      <c r="BH34" s="772">
        <v>3</v>
      </c>
      <c r="BI34" s="772"/>
      <c r="BJ34" s="773"/>
      <c r="BK34" s="773"/>
      <c r="BL34" s="773"/>
      <c r="BM34" s="762"/>
      <c r="BN34" s="217">
        <f t="shared" si="5"/>
        <v>14</v>
      </c>
      <c r="BO34" s="735"/>
      <c r="BP34" s="147">
        <f t="shared" si="8"/>
        <v>73</v>
      </c>
      <c r="BQ34" s="147">
        <f t="shared" si="7"/>
        <v>38</v>
      </c>
      <c r="BR34" s="108">
        <f t="shared" si="6"/>
        <v>111</v>
      </c>
    </row>
    <row r="35" spans="1:73" ht="38.25" customHeight="1" thickBot="1" x14ac:dyDescent="0.35">
      <c r="A35" s="254" t="s">
        <v>46</v>
      </c>
      <c r="B35" s="255" t="s">
        <v>58</v>
      </c>
      <c r="C35" s="255" t="s">
        <v>126</v>
      </c>
      <c r="D35" s="259" t="s">
        <v>138</v>
      </c>
      <c r="E35" s="255">
        <v>352100002</v>
      </c>
      <c r="F35" s="256" t="s">
        <v>48</v>
      </c>
      <c r="G35" s="753"/>
      <c r="H35" s="754">
        <v>19</v>
      </c>
      <c r="I35" s="754">
        <v>2</v>
      </c>
      <c r="J35" s="754"/>
      <c r="K35" s="754"/>
      <c r="L35" s="754"/>
      <c r="M35" s="754"/>
      <c r="N35" s="754"/>
      <c r="O35" s="754"/>
      <c r="P35" s="223">
        <f t="shared" si="0"/>
        <v>21</v>
      </c>
      <c r="Q35" s="763"/>
      <c r="R35" s="764">
        <v>21</v>
      </c>
      <c r="S35" s="764"/>
      <c r="T35" s="764">
        <v>5</v>
      </c>
      <c r="U35" s="764"/>
      <c r="V35" s="765"/>
      <c r="W35" s="765"/>
      <c r="X35" s="765"/>
      <c r="Y35" s="766"/>
      <c r="Z35" s="224">
        <f t="shared" si="1"/>
        <v>26</v>
      </c>
      <c r="AA35" s="774"/>
      <c r="AB35" s="775">
        <v>25</v>
      </c>
      <c r="AC35" s="775">
        <v>3</v>
      </c>
      <c r="AD35" s="775">
        <v>1</v>
      </c>
      <c r="AE35" s="775"/>
      <c r="AF35" s="776"/>
      <c r="AG35" s="776">
        <v>1</v>
      </c>
      <c r="AH35" s="776"/>
      <c r="AI35" s="777"/>
      <c r="AJ35" s="223">
        <f t="shared" si="2"/>
        <v>30</v>
      </c>
      <c r="AK35" s="780"/>
      <c r="AL35" s="775">
        <v>27</v>
      </c>
      <c r="AM35" s="775">
        <v>1</v>
      </c>
      <c r="AN35" s="775">
        <v>2</v>
      </c>
      <c r="AO35" s="775"/>
      <c r="AP35" s="776"/>
      <c r="AQ35" s="776"/>
      <c r="AR35" s="776"/>
      <c r="AS35" s="777"/>
      <c r="AT35" s="224">
        <f t="shared" si="3"/>
        <v>30</v>
      </c>
      <c r="AU35" s="774"/>
      <c r="AV35" s="775">
        <v>12</v>
      </c>
      <c r="AW35" s="775"/>
      <c r="AX35" s="775"/>
      <c r="AY35" s="775"/>
      <c r="AZ35" s="776"/>
      <c r="BA35" s="776"/>
      <c r="BB35" s="776"/>
      <c r="BC35" s="777"/>
      <c r="BD35" s="223">
        <f t="shared" si="4"/>
        <v>12</v>
      </c>
      <c r="BE35" s="780"/>
      <c r="BF35" s="775">
        <v>8</v>
      </c>
      <c r="BG35" s="775"/>
      <c r="BH35" s="775">
        <v>1</v>
      </c>
      <c r="BI35" s="775"/>
      <c r="BJ35" s="776"/>
      <c r="BK35" s="776"/>
      <c r="BL35" s="776"/>
      <c r="BM35" s="777"/>
      <c r="BN35" s="223">
        <f t="shared" si="5"/>
        <v>9</v>
      </c>
      <c r="BO35" s="735"/>
      <c r="BP35" s="202">
        <f t="shared" si="8"/>
        <v>63</v>
      </c>
      <c r="BQ35" s="202">
        <f t="shared" si="7"/>
        <v>65</v>
      </c>
      <c r="BR35" s="114">
        <f t="shared" si="6"/>
        <v>128</v>
      </c>
      <c r="BS35" s="18">
        <f>SUM(BR33:BR35)</f>
        <v>327</v>
      </c>
    </row>
    <row r="36" spans="1:73" ht="38.25" customHeight="1" x14ac:dyDescent="0.3">
      <c r="A36" s="56" t="s">
        <v>46</v>
      </c>
      <c r="B36" s="48" t="s">
        <v>60</v>
      </c>
      <c r="C36" s="48" t="s">
        <v>127</v>
      </c>
      <c r="D36" s="47" t="s">
        <v>61</v>
      </c>
      <c r="E36" s="48">
        <v>312801001</v>
      </c>
      <c r="F36" s="57" t="s">
        <v>48</v>
      </c>
      <c r="G36" s="264"/>
      <c r="H36" s="265">
        <v>2</v>
      </c>
      <c r="I36" s="265"/>
      <c r="J36" s="265"/>
      <c r="K36" s="265"/>
      <c r="L36" s="265"/>
      <c r="M36" s="265"/>
      <c r="N36" s="265"/>
      <c r="O36" s="265"/>
      <c r="P36" s="225">
        <f t="shared" si="0"/>
        <v>2</v>
      </c>
      <c r="Q36" s="302"/>
      <c r="R36" s="567">
        <v>15</v>
      </c>
      <c r="S36" s="567">
        <v>1</v>
      </c>
      <c r="T36" s="567"/>
      <c r="U36" s="567"/>
      <c r="V36" s="280"/>
      <c r="W36" s="280"/>
      <c r="X36" s="280"/>
      <c r="Y36" s="327"/>
      <c r="Z36" s="226">
        <f t="shared" si="1"/>
        <v>16</v>
      </c>
      <c r="AA36" s="354"/>
      <c r="AB36" s="580">
        <v>1</v>
      </c>
      <c r="AC36" s="580">
        <v>2</v>
      </c>
      <c r="AD36" s="580"/>
      <c r="AE36" s="580"/>
      <c r="AF36" s="327"/>
      <c r="AG36" s="327"/>
      <c r="AH36" s="327"/>
      <c r="AI36" s="303"/>
      <c r="AJ36" s="225">
        <f t="shared" si="2"/>
        <v>3</v>
      </c>
      <c r="AK36" s="375"/>
      <c r="AL36" s="580">
        <v>14</v>
      </c>
      <c r="AM36" s="580"/>
      <c r="AN36" s="580"/>
      <c r="AO36" s="580"/>
      <c r="AP36" s="327"/>
      <c r="AQ36" s="327">
        <v>2</v>
      </c>
      <c r="AR36" s="327"/>
      <c r="AS36" s="303"/>
      <c r="AT36" s="226">
        <f t="shared" si="3"/>
        <v>16</v>
      </c>
      <c r="AU36" s="354"/>
      <c r="AV36" s="580"/>
      <c r="AW36" s="580"/>
      <c r="AX36" s="580"/>
      <c r="AY36" s="580"/>
      <c r="AZ36" s="327"/>
      <c r="BA36" s="327"/>
      <c r="BB36" s="327"/>
      <c r="BC36" s="303"/>
      <c r="BD36" s="225">
        <f t="shared" si="4"/>
        <v>0</v>
      </c>
      <c r="BE36" s="375"/>
      <c r="BF36" s="580">
        <v>10</v>
      </c>
      <c r="BG36" s="580">
        <v>2</v>
      </c>
      <c r="BH36" s="580"/>
      <c r="BI36" s="580"/>
      <c r="BJ36" s="327"/>
      <c r="BK36" s="327"/>
      <c r="BL36" s="327"/>
      <c r="BM36" s="303"/>
      <c r="BN36" s="225">
        <f t="shared" si="5"/>
        <v>12</v>
      </c>
      <c r="BO36" s="735"/>
      <c r="BP36" s="203">
        <f t="shared" si="8"/>
        <v>5</v>
      </c>
      <c r="BQ36" s="203">
        <f t="shared" si="7"/>
        <v>44</v>
      </c>
      <c r="BR36" s="113">
        <f t="shared" si="6"/>
        <v>49</v>
      </c>
    </row>
    <row r="37" spans="1:73" ht="38.25" customHeight="1" x14ac:dyDescent="0.3">
      <c r="A37" s="56" t="s">
        <v>46</v>
      </c>
      <c r="B37" s="48" t="s">
        <v>60</v>
      </c>
      <c r="C37" s="48" t="s">
        <v>127</v>
      </c>
      <c r="D37" s="47" t="s">
        <v>133</v>
      </c>
      <c r="E37" s="48">
        <v>333502005</v>
      </c>
      <c r="F37" s="57" t="s">
        <v>48</v>
      </c>
      <c r="G37" s="264"/>
      <c r="H37" s="265">
        <v>5</v>
      </c>
      <c r="I37" s="265"/>
      <c r="J37" s="265"/>
      <c r="K37" s="265"/>
      <c r="L37" s="265"/>
      <c r="M37" s="265"/>
      <c r="N37" s="265"/>
      <c r="O37" s="265"/>
      <c r="P37" s="225">
        <f t="shared" si="0"/>
        <v>5</v>
      </c>
      <c r="Q37" s="302"/>
      <c r="R37" s="567">
        <v>4</v>
      </c>
      <c r="S37" s="567"/>
      <c r="T37" s="567"/>
      <c r="U37" s="567"/>
      <c r="V37" s="280"/>
      <c r="W37" s="280"/>
      <c r="X37" s="280"/>
      <c r="Y37" s="303"/>
      <c r="Z37" s="226">
        <f t="shared" si="1"/>
        <v>4</v>
      </c>
      <c r="AA37" s="354"/>
      <c r="AB37" s="580">
        <v>4</v>
      </c>
      <c r="AC37" s="580">
        <v>1</v>
      </c>
      <c r="AD37" s="580"/>
      <c r="AE37" s="580"/>
      <c r="AF37" s="327"/>
      <c r="AG37" s="327"/>
      <c r="AH37" s="327"/>
      <c r="AI37" s="303"/>
      <c r="AJ37" s="225">
        <f t="shared" si="2"/>
        <v>5</v>
      </c>
      <c r="AK37" s="375"/>
      <c r="AL37" s="580">
        <v>8</v>
      </c>
      <c r="AM37" s="580">
        <v>1</v>
      </c>
      <c r="AN37" s="580"/>
      <c r="AO37" s="580"/>
      <c r="AP37" s="327"/>
      <c r="AQ37" s="327"/>
      <c r="AR37" s="327"/>
      <c r="AS37" s="303"/>
      <c r="AT37" s="226">
        <f t="shared" si="3"/>
        <v>9</v>
      </c>
      <c r="AU37" s="354"/>
      <c r="AV37" s="580">
        <v>4</v>
      </c>
      <c r="AW37" s="580"/>
      <c r="AX37" s="580"/>
      <c r="AY37" s="580"/>
      <c r="AZ37" s="327"/>
      <c r="BA37" s="327"/>
      <c r="BB37" s="327"/>
      <c r="BC37" s="303"/>
      <c r="BD37" s="225">
        <f t="shared" si="4"/>
        <v>4</v>
      </c>
      <c r="BE37" s="375"/>
      <c r="BF37" s="580">
        <v>3</v>
      </c>
      <c r="BG37" s="580"/>
      <c r="BH37" s="580"/>
      <c r="BI37" s="580"/>
      <c r="BJ37" s="327"/>
      <c r="BK37" s="327">
        <v>1</v>
      </c>
      <c r="BL37" s="327"/>
      <c r="BM37" s="303"/>
      <c r="BN37" s="225">
        <f t="shared" si="5"/>
        <v>4</v>
      </c>
      <c r="BO37" s="735"/>
      <c r="BP37" s="203">
        <f>SUM(P37,AJ37,BD37)</f>
        <v>14</v>
      </c>
      <c r="BQ37" s="203">
        <f t="shared" si="7"/>
        <v>17</v>
      </c>
      <c r="BR37" s="108">
        <f t="shared" si="6"/>
        <v>31</v>
      </c>
    </row>
    <row r="38" spans="1:73" ht="38.25" customHeight="1" thickBot="1" x14ac:dyDescent="0.35">
      <c r="A38" s="252" t="s">
        <v>46</v>
      </c>
      <c r="B38" s="52" t="s">
        <v>60</v>
      </c>
      <c r="C38" s="50" t="s">
        <v>127</v>
      </c>
      <c r="D38" s="51" t="s">
        <v>140</v>
      </c>
      <c r="E38" s="52">
        <v>351700001</v>
      </c>
      <c r="F38" s="251" t="s">
        <v>48</v>
      </c>
      <c r="G38" s="276"/>
      <c r="H38" s="277">
        <v>12</v>
      </c>
      <c r="I38" s="277"/>
      <c r="J38" s="277"/>
      <c r="K38" s="277"/>
      <c r="L38" s="277"/>
      <c r="M38" s="277">
        <v>1</v>
      </c>
      <c r="N38" s="277"/>
      <c r="O38" s="277"/>
      <c r="P38" s="223">
        <f t="shared" si="0"/>
        <v>13</v>
      </c>
      <c r="Q38" s="331"/>
      <c r="R38" s="577">
        <v>12</v>
      </c>
      <c r="S38" s="577"/>
      <c r="T38" s="577"/>
      <c r="U38" s="577"/>
      <c r="V38" s="332"/>
      <c r="W38" s="332">
        <v>1</v>
      </c>
      <c r="X38" s="332"/>
      <c r="Y38" s="333"/>
      <c r="Z38" s="224">
        <f t="shared" si="1"/>
        <v>13</v>
      </c>
      <c r="AA38" s="365"/>
      <c r="AB38" s="586">
        <v>10</v>
      </c>
      <c r="AC38" s="586">
        <v>2</v>
      </c>
      <c r="AD38" s="586"/>
      <c r="AE38" s="586"/>
      <c r="AF38" s="366"/>
      <c r="AG38" s="366">
        <v>1</v>
      </c>
      <c r="AH38" s="366"/>
      <c r="AI38" s="333"/>
      <c r="AJ38" s="223">
        <f t="shared" si="2"/>
        <v>13</v>
      </c>
      <c r="AK38" s="381"/>
      <c r="AL38" s="586">
        <v>8</v>
      </c>
      <c r="AM38" s="586"/>
      <c r="AN38" s="586"/>
      <c r="AO38" s="586"/>
      <c r="AP38" s="366"/>
      <c r="AQ38" s="366">
        <v>1</v>
      </c>
      <c r="AR38" s="586"/>
      <c r="AS38" s="333"/>
      <c r="AT38" s="224">
        <f t="shared" si="3"/>
        <v>9</v>
      </c>
      <c r="AU38" s="365"/>
      <c r="AV38" s="586">
        <v>13</v>
      </c>
      <c r="AW38" s="586">
        <v>3</v>
      </c>
      <c r="AX38" s="586"/>
      <c r="AY38" s="586"/>
      <c r="AZ38" s="366"/>
      <c r="BA38" s="366">
        <v>1</v>
      </c>
      <c r="BB38" s="366"/>
      <c r="BC38" s="333"/>
      <c r="BD38" s="223">
        <f t="shared" si="4"/>
        <v>17</v>
      </c>
      <c r="BE38" s="381"/>
      <c r="BF38" s="586">
        <v>8</v>
      </c>
      <c r="BG38" s="586"/>
      <c r="BH38" s="586"/>
      <c r="BI38" s="586"/>
      <c r="BJ38" s="366"/>
      <c r="BK38" s="366">
        <v>2</v>
      </c>
      <c r="BL38" s="366"/>
      <c r="BM38" s="333"/>
      <c r="BN38" s="223">
        <f t="shared" si="5"/>
        <v>10</v>
      </c>
      <c r="BO38" s="735"/>
      <c r="BP38" s="186">
        <f t="shared" si="8"/>
        <v>43</v>
      </c>
      <c r="BQ38" s="186">
        <f t="shared" si="7"/>
        <v>32</v>
      </c>
      <c r="BR38" s="710">
        <f t="shared" si="6"/>
        <v>75</v>
      </c>
      <c r="BS38" s="18">
        <f>SUM(BR36:BR38)</f>
        <v>155</v>
      </c>
    </row>
    <row r="39" spans="1:73" ht="38.25" customHeight="1" thickTop="1" x14ac:dyDescent="0.3">
      <c r="A39" s="56" t="s">
        <v>46</v>
      </c>
      <c r="B39" s="247" t="s">
        <v>62</v>
      </c>
      <c r="C39" s="247" t="s">
        <v>147</v>
      </c>
      <c r="D39" s="248" t="s">
        <v>61</v>
      </c>
      <c r="E39" s="247">
        <v>312801001</v>
      </c>
      <c r="F39" s="249" t="s">
        <v>48</v>
      </c>
      <c r="G39" s="282"/>
      <c r="H39" s="567"/>
      <c r="I39" s="567"/>
      <c r="J39" s="567"/>
      <c r="K39" s="567"/>
      <c r="L39" s="280"/>
      <c r="M39" s="280"/>
      <c r="N39" s="280"/>
      <c r="O39" s="281"/>
      <c r="P39" s="225">
        <f t="shared" si="0"/>
        <v>0</v>
      </c>
      <c r="Q39" s="302"/>
      <c r="R39" s="567">
        <v>18</v>
      </c>
      <c r="S39" s="567">
        <v>1</v>
      </c>
      <c r="T39" s="567"/>
      <c r="U39" s="567"/>
      <c r="V39" s="280"/>
      <c r="W39" s="280">
        <v>2</v>
      </c>
      <c r="X39" s="280"/>
      <c r="Y39" s="303"/>
      <c r="Z39" s="226">
        <f t="shared" si="1"/>
        <v>21</v>
      </c>
      <c r="AA39" s="354"/>
      <c r="AB39" s="580">
        <v>3</v>
      </c>
      <c r="AC39" s="580"/>
      <c r="AD39" s="580"/>
      <c r="AE39" s="580"/>
      <c r="AF39" s="327"/>
      <c r="AG39" s="327"/>
      <c r="AH39" s="327"/>
      <c r="AI39" s="303"/>
      <c r="AJ39" s="225">
        <f t="shared" si="2"/>
        <v>3</v>
      </c>
      <c r="AK39" s="375"/>
      <c r="AL39" s="580">
        <v>25</v>
      </c>
      <c r="AM39" s="580">
        <v>1</v>
      </c>
      <c r="AN39" s="580"/>
      <c r="AO39" s="580"/>
      <c r="AP39" s="327"/>
      <c r="AQ39" s="327">
        <v>1</v>
      </c>
      <c r="AR39" s="327"/>
      <c r="AS39" s="303"/>
      <c r="AT39" s="226">
        <f t="shared" si="3"/>
        <v>27</v>
      </c>
      <c r="AU39" s="354"/>
      <c r="AV39" s="580"/>
      <c r="AW39" s="580"/>
      <c r="AX39" s="580"/>
      <c r="AY39" s="580"/>
      <c r="AZ39" s="327"/>
      <c r="BA39" s="327"/>
      <c r="BB39" s="327"/>
      <c r="BC39" s="303"/>
      <c r="BD39" s="225">
        <f t="shared" si="4"/>
        <v>0</v>
      </c>
      <c r="BE39" s="354"/>
      <c r="BF39" s="580">
        <v>14</v>
      </c>
      <c r="BG39" s="580"/>
      <c r="BH39" s="580"/>
      <c r="BI39" s="580"/>
      <c r="BJ39" s="327"/>
      <c r="BK39" s="327">
        <v>1</v>
      </c>
      <c r="BL39" s="327"/>
      <c r="BM39" s="303"/>
      <c r="BN39" s="225">
        <f t="shared" si="5"/>
        <v>15</v>
      </c>
      <c r="BO39" s="735"/>
      <c r="BP39" s="200">
        <f t="shared" si="8"/>
        <v>3</v>
      </c>
      <c r="BQ39" s="200">
        <f t="shared" si="7"/>
        <v>63</v>
      </c>
      <c r="BR39" s="108">
        <f t="shared" si="6"/>
        <v>66</v>
      </c>
    </row>
    <row r="40" spans="1:73" ht="38.25" customHeight="1" x14ac:dyDescent="0.3">
      <c r="A40" s="56" t="s">
        <v>46</v>
      </c>
      <c r="B40" s="48" t="s">
        <v>62</v>
      </c>
      <c r="C40" s="48" t="s">
        <v>147</v>
      </c>
      <c r="D40" s="87" t="s">
        <v>139</v>
      </c>
      <c r="E40" s="50">
        <v>371114001</v>
      </c>
      <c r="F40" s="57" t="s">
        <v>48</v>
      </c>
      <c r="G40" s="282"/>
      <c r="H40" s="567">
        <v>3</v>
      </c>
      <c r="I40" s="567"/>
      <c r="J40" s="567"/>
      <c r="K40" s="567"/>
      <c r="L40" s="280"/>
      <c r="M40" s="280"/>
      <c r="N40" s="280"/>
      <c r="O40" s="281"/>
      <c r="P40" s="217">
        <f t="shared" si="0"/>
        <v>3</v>
      </c>
      <c r="Q40" s="302"/>
      <c r="R40" s="567">
        <v>3</v>
      </c>
      <c r="S40" s="567"/>
      <c r="T40" s="567"/>
      <c r="U40" s="567"/>
      <c r="V40" s="280"/>
      <c r="W40" s="280">
        <v>1</v>
      </c>
      <c r="X40" s="280"/>
      <c r="Y40" s="303"/>
      <c r="Z40" s="218">
        <f t="shared" si="1"/>
        <v>4</v>
      </c>
      <c r="AA40" s="354"/>
      <c r="AB40" s="580"/>
      <c r="AC40" s="580"/>
      <c r="AD40" s="580"/>
      <c r="AE40" s="580"/>
      <c r="AF40" s="327"/>
      <c r="AG40" s="327"/>
      <c r="AH40" s="327"/>
      <c r="AI40" s="303"/>
      <c r="AJ40" s="217">
        <f t="shared" si="2"/>
        <v>0</v>
      </c>
      <c r="AK40" s="375"/>
      <c r="AL40" s="580">
        <v>8</v>
      </c>
      <c r="AM40" s="580"/>
      <c r="AN40" s="580"/>
      <c r="AO40" s="580"/>
      <c r="AP40" s="327"/>
      <c r="AQ40" s="327">
        <v>2</v>
      </c>
      <c r="AR40" s="327"/>
      <c r="AS40" s="303"/>
      <c r="AT40" s="218">
        <f t="shared" si="3"/>
        <v>10</v>
      </c>
      <c r="AU40" s="354"/>
      <c r="AV40" s="580"/>
      <c r="AW40" s="580"/>
      <c r="AX40" s="580"/>
      <c r="AY40" s="580"/>
      <c r="AZ40" s="327"/>
      <c r="BA40" s="327"/>
      <c r="BB40" s="327"/>
      <c r="BC40" s="303"/>
      <c r="BD40" s="217">
        <f t="shared" si="4"/>
        <v>0</v>
      </c>
      <c r="BE40" s="354"/>
      <c r="BF40" s="580">
        <v>7</v>
      </c>
      <c r="BG40" s="580">
        <v>2</v>
      </c>
      <c r="BH40" s="580"/>
      <c r="BI40" s="580"/>
      <c r="BJ40" s="327"/>
      <c r="BK40" s="327"/>
      <c r="BL40" s="327"/>
      <c r="BM40" s="303"/>
      <c r="BN40" s="217">
        <f t="shared" si="5"/>
        <v>9</v>
      </c>
      <c r="BO40" s="735"/>
      <c r="BP40" s="147">
        <f t="shared" si="8"/>
        <v>3</v>
      </c>
      <c r="BQ40" s="147">
        <f t="shared" si="7"/>
        <v>23</v>
      </c>
      <c r="BR40" s="108">
        <f t="shared" si="6"/>
        <v>26</v>
      </c>
    </row>
    <row r="41" spans="1:73" ht="38.25" customHeight="1" thickBot="1" x14ac:dyDescent="0.35">
      <c r="A41" s="254" t="s">
        <v>46</v>
      </c>
      <c r="B41" s="255" t="s">
        <v>62</v>
      </c>
      <c r="C41" s="257" t="s">
        <v>147</v>
      </c>
      <c r="D41" s="259" t="s">
        <v>53</v>
      </c>
      <c r="E41" s="255">
        <v>344100002</v>
      </c>
      <c r="F41" s="256" t="s">
        <v>48</v>
      </c>
      <c r="G41" s="283"/>
      <c r="H41" s="568">
        <v>16</v>
      </c>
      <c r="I41" s="568"/>
      <c r="J41" s="568"/>
      <c r="K41" s="568"/>
      <c r="L41" s="284"/>
      <c r="M41" s="284"/>
      <c r="N41" s="284"/>
      <c r="O41" s="285"/>
      <c r="P41" s="223">
        <f t="shared" si="0"/>
        <v>16</v>
      </c>
      <c r="Q41" s="313"/>
      <c r="R41" s="568">
        <v>6</v>
      </c>
      <c r="S41" s="568"/>
      <c r="T41" s="568"/>
      <c r="U41" s="568"/>
      <c r="V41" s="284"/>
      <c r="W41" s="284"/>
      <c r="X41" s="284"/>
      <c r="Y41" s="314"/>
      <c r="Z41" s="224">
        <f t="shared" si="1"/>
        <v>6</v>
      </c>
      <c r="AA41" s="361"/>
      <c r="AB41" s="584">
        <v>14</v>
      </c>
      <c r="AC41" s="584">
        <v>1</v>
      </c>
      <c r="AD41" s="584"/>
      <c r="AE41" s="584"/>
      <c r="AF41" s="362"/>
      <c r="AG41" s="362">
        <v>4</v>
      </c>
      <c r="AH41" s="362"/>
      <c r="AI41" s="314"/>
      <c r="AJ41" s="223">
        <f t="shared" si="2"/>
        <v>19</v>
      </c>
      <c r="AK41" s="379"/>
      <c r="AL41" s="584">
        <v>5</v>
      </c>
      <c r="AM41" s="584">
        <v>1</v>
      </c>
      <c r="AN41" s="584"/>
      <c r="AO41" s="584"/>
      <c r="AP41" s="362"/>
      <c r="AQ41" s="362">
        <v>2</v>
      </c>
      <c r="AR41" s="362"/>
      <c r="AS41" s="314"/>
      <c r="AT41" s="224">
        <f t="shared" si="3"/>
        <v>8</v>
      </c>
      <c r="AU41" s="361"/>
      <c r="AV41" s="584">
        <v>12</v>
      </c>
      <c r="AW41" s="584"/>
      <c r="AX41" s="584"/>
      <c r="AY41" s="584"/>
      <c r="AZ41" s="362"/>
      <c r="BA41" s="362">
        <v>1</v>
      </c>
      <c r="BB41" s="362"/>
      <c r="BC41" s="314"/>
      <c r="BD41" s="223">
        <f t="shared" si="4"/>
        <v>13</v>
      </c>
      <c r="BE41" s="361"/>
      <c r="BF41" s="584">
        <v>9</v>
      </c>
      <c r="BG41" s="584">
        <v>1</v>
      </c>
      <c r="BH41" s="584"/>
      <c r="BI41" s="584"/>
      <c r="BJ41" s="362"/>
      <c r="BK41" s="362">
        <v>1</v>
      </c>
      <c r="BL41" s="362"/>
      <c r="BM41" s="314"/>
      <c r="BN41" s="223">
        <f t="shared" si="5"/>
        <v>11</v>
      </c>
      <c r="BO41" s="735"/>
      <c r="BP41" s="202">
        <f t="shared" si="8"/>
        <v>48</v>
      </c>
      <c r="BQ41" s="202">
        <f t="shared" si="7"/>
        <v>25</v>
      </c>
      <c r="BR41" s="108">
        <f t="shared" si="6"/>
        <v>73</v>
      </c>
      <c r="BS41" s="18">
        <f>SUM(BR39:BR41)</f>
        <v>165</v>
      </c>
    </row>
    <row r="42" spans="1:73" ht="38.25" customHeight="1" x14ac:dyDescent="0.3">
      <c r="A42" s="56" t="s">
        <v>46</v>
      </c>
      <c r="B42" s="48" t="s">
        <v>63</v>
      </c>
      <c r="C42" s="48" t="s">
        <v>128</v>
      </c>
      <c r="D42" s="47" t="s">
        <v>53</v>
      </c>
      <c r="E42" s="48">
        <v>344100002</v>
      </c>
      <c r="F42" s="57" t="s">
        <v>48</v>
      </c>
      <c r="G42" s="278"/>
      <c r="H42" s="271">
        <v>2</v>
      </c>
      <c r="I42" s="271"/>
      <c r="J42" s="271">
        <v>1</v>
      </c>
      <c r="K42" s="271"/>
      <c r="L42" s="270"/>
      <c r="M42" s="271">
        <v>1</v>
      </c>
      <c r="N42" s="271"/>
      <c r="O42" s="271"/>
      <c r="P42" s="217">
        <f t="shared" si="0"/>
        <v>4</v>
      </c>
      <c r="Q42" s="310"/>
      <c r="R42" s="571">
        <v>5</v>
      </c>
      <c r="S42" s="571"/>
      <c r="T42" s="571"/>
      <c r="U42" s="571"/>
      <c r="V42" s="311"/>
      <c r="W42" s="311">
        <v>2</v>
      </c>
      <c r="X42" s="311"/>
      <c r="Y42" s="312"/>
      <c r="Z42" s="218">
        <f t="shared" si="1"/>
        <v>7</v>
      </c>
      <c r="AA42" s="359"/>
      <c r="AB42" s="583">
        <v>10</v>
      </c>
      <c r="AC42" s="583"/>
      <c r="AD42" s="583">
        <v>1</v>
      </c>
      <c r="AE42" s="583"/>
      <c r="AF42" s="360"/>
      <c r="AG42" s="360">
        <v>1</v>
      </c>
      <c r="AH42" s="360"/>
      <c r="AI42" s="312"/>
      <c r="AJ42" s="217">
        <f t="shared" si="2"/>
        <v>12</v>
      </c>
      <c r="AK42" s="378"/>
      <c r="AL42" s="583"/>
      <c r="AM42" s="583"/>
      <c r="AN42" s="583"/>
      <c r="AO42" s="583"/>
      <c r="AP42" s="360"/>
      <c r="AQ42" s="360"/>
      <c r="AR42" s="360"/>
      <c r="AS42" s="312"/>
      <c r="AT42" s="218">
        <f t="shared" si="3"/>
        <v>0</v>
      </c>
      <c r="AU42" s="359"/>
      <c r="AV42" s="583">
        <v>4</v>
      </c>
      <c r="AW42" s="583"/>
      <c r="AX42" s="583">
        <v>1</v>
      </c>
      <c r="AY42" s="583"/>
      <c r="AZ42" s="360"/>
      <c r="BA42" s="360"/>
      <c r="BB42" s="360"/>
      <c r="BC42" s="312"/>
      <c r="BD42" s="217">
        <f t="shared" si="4"/>
        <v>5</v>
      </c>
      <c r="BE42" s="378"/>
      <c r="BF42" s="583">
        <v>2</v>
      </c>
      <c r="BG42" s="583">
        <v>1</v>
      </c>
      <c r="BH42" s="583"/>
      <c r="BI42" s="583"/>
      <c r="BJ42" s="360"/>
      <c r="BK42" s="360"/>
      <c r="BL42" s="360"/>
      <c r="BM42" s="360"/>
      <c r="BN42" s="217">
        <f t="shared" si="5"/>
        <v>3</v>
      </c>
      <c r="BO42" s="735"/>
      <c r="BP42" s="203">
        <f t="shared" si="8"/>
        <v>21</v>
      </c>
      <c r="BQ42" s="203">
        <f t="shared" si="7"/>
        <v>10</v>
      </c>
      <c r="BR42" s="113">
        <f t="shared" si="6"/>
        <v>31</v>
      </c>
    </row>
    <row r="43" spans="1:73" ht="38.25" customHeight="1" thickBot="1" x14ac:dyDescent="0.35">
      <c r="A43" s="254" t="s">
        <v>46</v>
      </c>
      <c r="B43" s="255" t="s">
        <v>63</v>
      </c>
      <c r="C43" s="50" t="s">
        <v>128</v>
      </c>
      <c r="D43" s="259" t="s">
        <v>61</v>
      </c>
      <c r="E43" s="255">
        <v>312801001</v>
      </c>
      <c r="F43" s="256" t="s">
        <v>48</v>
      </c>
      <c r="G43" s="276"/>
      <c r="H43" s="272">
        <v>4</v>
      </c>
      <c r="I43" s="272"/>
      <c r="J43" s="272">
        <v>1</v>
      </c>
      <c r="K43" s="272"/>
      <c r="L43" s="272"/>
      <c r="M43" s="272"/>
      <c r="N43" s="272"/>
      <c r="O43" s="272"/>
      <c r="P43" s="231">
        <f t="shared" si="0"/>
        <v>5</v>
      </c>
      <c r="Q43" s="313"/>
      <c r="R43" s="568">
        <v>11</v>
      </c>
      <c r="S43" s="568"/>
      <c r="T43" s="568">
        <v>2</v>
      </c>
      <c r="U43" s="568"/>
      <c r="V43" s="284"/>
      <c r="W43" s="284">
        <v>2</v>
      </c>
      <c r="X43" s="284"/>
      <c r="Y43" s="314"/>
      <c r="Z43" s="232">
        <f t="shared" si="1"/>
        <v>15</v>
      </c>
      <c r="AA43" s="361"/>
      <c r="AB43" s="584">
        <v>2</v>
      </c>
      <c r="AC43" s="584"/>
      <c r="AD43" s="584"/>
      <c r="AE43" s="584"/>
      <c r="AF43" s="362"/>
      <c r="AG43" s="362"/>
      <c r="AH43" s="362"/>
      <c r="AI43" s="314"/>
      <c r="AJ43" s="231">
        <f t="shared" si="2"/>
        <v>2</v>
      </c>
      <c r="AK43" s="379"/>
      <c r="AL43" s="584">
        <v>6</v>
      </c>
      <c r="AM43" s="584">
        <v>1</v>
      </c>
      <c r="AN43" s="584"/>
      <c r="AO43" s="584"/>
      <c r="AP43" s="362"/>
      <c r="AQ43" s="362">
        <v>1</v>
      </c>
      <c r="AR43" s="362"/>
      <c r="AS43" s="314">
        <v>1</v>
      </c>
      <c r="AT43" s="232">
        <f t="shared" si="3"/>
        <v>9</v>
      </c>
      <c r="AU43" s="361"/>
      <c r="AV43" s="584">
        <v>1</v>
      </c>
      <c r="AW43" s="584"/>
      <c r="AX43" s="584"/>
      <c r="AY43" s="584"/>
      <c r="AZ43" s="362"/>
      <c r="BA43" s="362"/>
      <c r="BB43" s="362"/>
      <c r="BC43" s="314"/>
      <c r="BD43" s="231">
        <f t="shared" si="4"/>
        <v>1</v>
      </c>
      <c r="BE43" s="313"/>
      <c r="BF43" s="568">
        <v>5</v>
      </c>
      <c r="BG43" s="568"/>
      <c r="BH43" s="568">
        <v>1</v>
      </c>
      <c r="BI43" s="568"/>
      <c r="BJ43" s="362"/>
      <c r="BK43" s="362">
        <v>3</v>
      </c>
      <c r="BL43" s="362"/>
      <c r="BM43" s="314"/>
      <c r="BN43" s="223">
        <f t="shared" si="5"/>
        <v>9</v>
      </c>
      <c r="BO43" s="735"/>
      <c r="BP43" s="202">
        <f t="shared" si="8"/>
        <v>8</v>
      </c>
      <c r="BQ43" s="202">
        <f t="shared" si="7"/>
        <v>33</v>
      </c>
      <c r="BR43" s="108">
        <f t="shared" si="6"/>
        <v>41</v>
      </c>
      <c r="BS43" s="18">
        <f>SUM(BR42:BR43)</f>
        <v>72</v>
      </c>
    </row>
    <row r="44" spans="1:73" ht="38.25" customHeight="1" thickTop="1" x14ac:dyDescent="0.3">
      <c r="A44" s="253" t="s">
        <v>46</v>
      </c>
      <c r="B44" s="247" t="s">
        <v>141</v>
      </c>
      <c r="C44" s="247" t="s">
        <v>142</v>
      </c>
      <c r="D44" s="248" t="s">
        <v>143</v>
      </c>
      <c r="E44" s="247">
        <v>333508001</v>
      </c>
      <c r="F44" s="707" t="s">
        <v>48</v>
      </c>
      <c r="G44" s="268"/>
      <c r="H44" s="279">
        <v>2</v>
      </c>
      <c r="I44" s="279"/>
      <c r="J44" s="279"/>
      <c r="K44" s="279"/>
      <c r="L44" s="279"/>
      <c r="M44" s="279">
        <v>1</v>
      </c>
      <c r="N44" s="279"/>
      <c r="O44" s="279"/>
      <c r="P44" s="217">
        <f t="shared" si="0"/>
        <v>3</v>
      </c>
      <c r="Q44" s="328"/>
      <c r="R44" s="576">
        <v>12</v>
      </c>
      <c r="S44" s="576"/>
      <c r="T44" s="576">
        <v>1</v>
      </c>
      <c r="U44" s="576"/>
      <c r="V44" s="329"/>
      <c r="W44" s="329">
        <v>1</v>
      </c>
      <c r="X44" s="329"/>
      <c r="Y44" s="330"/>
      <c r="Z44" s="217">
        <f t="shared" si="1"/>
        <v>14</v>
      </c>
      <c r="AA44" s="363"/>
      <c r="AB44" s="585">
        <v>10</v>
      </c>
      <c r="AC44" s="585"/>
      <c r="AD44" s="585"/>
      <c r="AE44" s="585"/>
      <c r="AF44" s="364"/>
      <c r="AG44" s="364"/>
      <c r="AH44" s="364"/>
      <c r="AI44" s="330"/>
      <c r="AJ44" s="217">
        <f t="shared" si="2"/>
        <v>10</v>
      </c>
      <c r="AK44" s="380"/>
      <c r="AL44" s="585">
        <v>8</v>
      </c>
      <c r="AM44" s="585"/>
      <c r="AN44" s="585"/>
      <c r="AO44" s="585"/>
      <c r="AP44" s="364"/>
      <c r="AQ44" s="364"/>
      <c r="AR44" s="364"/>
      <c r="AS44" s="330"/>
      <c r="AT44" s="217">
        <f t="shared" si="3"/>
        <v>8</v>
      </c>
      <c r="AU44" s="363"/>
      <c r="AV44" s="585">
        <v>9</v>
      </c>
      <c r="AW44" s="585"/>
      <c r="AX44" s="585"/>
      <c r="AY44" s="585"/>
      <c r="AZ44" s="364"/>
      <c r="BA44" s="364"/>
      <c r="BB44" s="364"/>
      <c r="BC44" s="330"/>
      <c r="BD44" s="217">
        <f>SUM(AU44:BC44)</f>
        <v>9</v>
      </c>
      <c r="BE44" s="328"/>
      <c r="BF44" s="576">
        <v>11</v>
      </c>
      <c r="BG44" s="576">
        <v>1</v>
      </c>
      <c r="BH44" s="576"/>
      <c r="BI44" s="576"/>
      <c r="BJ44" s="364"/>
      <c r="BK44" s="364"/>
      <c r="BL44" s="364"/>
      <c r="BM44" s="330"/>
      <c r="BN44" s="217">
        <f>SUM(BE44:BM44)</f>
        <v>12</v>
      </c>
      <c r="BO44" s="735"/>
      <c r="BP44" s="147">
        <f>SUM(P44,AJ44,BD44)</f>
        <v>22</v>
      </c>
      <c r="BQ44" s="147">
        <f>SUM(Z44,AT44,BN44)</f>
        <v>34</v>
      </c>
      <c r="BR44" s="113">
        <f>SUM(BP44:BQ44)</f>
        <v>56</v>
      </c>
      <c r="BS44" s="18"/>
    </row>
    <row r="45" spans="1:73" ht="38.25" customHeight="1" x14ac:dyDescent="0.3">
      <c r="A45" s="246" t="s">
        <v>46</v>
      </c>
      <c r="B45" s="58" t="s">
        <v>141</v>
      </c>
      <c r="C45" s="58" t="s">
        <v>142</v>
      </c>
      <c r="D45" s="49" t="s">
        <v>57</v>
      </c>
      <c r="E45" s="58">
        <v>351700001</v>
      </c>
      <c r="F45" s="708" t="s">
        <v>48</v>
      </c>
      <c r="G45" s="274"/>
      <c r="H45" s="275">
        <v>5</v>
      </c>
      <c r="I45" s="275"/>
      <c r="J45" s="275">
        <v>3</v>
      </c>
      <c r="K45" s="275"/>
      <c r="L45" s="275"/>
      <c r="M45" s="275">
        <v>2</v>
      </c>
      <c r="N45" s="275"/>
      <c r="O45" s="275"/>
      <c r="P45" s="229">
        <f t="shared" si="0"/>
        <v>10</v>
      </c>
      <c r="Q45" s="315"/>
      <c r="R45" s="572">
        <v>2</v>
      </c>
      <c r="S45" s="572"/>
      <c r="T45" s="572"/>
      <c r="U45" s="572"/>
      <c r="V45" s="316"/>
      <c r="W45" s="316">
        <v>2</v>
      </c>
      <c r="X45" s="316"/>
      <c r="Y45" s="340"/>
      <c r="Z45" s="229">
        <f t="shared" si="1"/>
        <v>4</v>
      </c>
      <c r="AA45" s="386"/>
      <c r="AB45" s="590">
        <v>13</v>
      </c>
      <c r="AC45" s="590"/>
      <c r="AD45" s="590"/>
      <c r="AE45" s="590"/>
      <c r="AF45" s="317"/>
      <c r="AG45" s="317"/>
      <c r="AH45" s="317"/>
      <c r="AI45" s="340"/>
      <c r="AJ45" s="219">
        <f t="shared" si="2"/>
        <v>13</v>
      </c>
      <c r="AK45" s="384"/>
      <c r="AL45" s="590">
        <v>15</v>
      </c>
      <c r="AM45" s="590">
        <v>1</v>
      </c>
      <c r="AN45" s="590">
        <v>1</v>
      </c>
      <c r="AO45" s="590"/>
      <c r="AP45" s="317"/>
      <c r="AQ45" s="317"/>
      <c r="AR45" s="317"/>
      <c r="AS45" s="340"/>
      <c r="AT45" s="219">
        <f t="shared" si="3"/>
        <v>17</v>
      </c>
      <c r="AU45" s="386"/>
      <c r="AV45" s="590">
        <v>8</v>
      </c>
      <c r="AW45" s="590"/>
      <c r="AX45" s="590"/>
      <c r="AY45" s="590"/>
      <c r="AZ45" s="317"/>
      <c r="BA45" s="317"/>
      <c r="BB45" s="317"/>
      <c r="BC45" s="340"/>
      <c r="BD45" s="219">
        <f t="shared" si="4"/>
        <v>8</v>
      </c>
      <c r="BE45" s="315"/>
      <c r="BF45" s="572">
        <v>3</v>
      </c>
      <c r="BG45" s="572">
        <v>1</v>
      </c>
      <c r="BH45" s="572"/>
      <c r="BI45" s="572"/>
      <c r="BJ45" s="317"/>
      <c r="BK45" s="317"/>
      <c r="BL45" s="317"/>
      <c r="BM45" s="340"/>
      <c r="BN45" s="219">
        <f>SUM(BE45:BM45)</f>
        <v>4</v>
      </c>
      <c r="BO45" s="735"/>
      <c r="BP45" s="186">
        <f>SUM(P45,AJ45,BD45)</f>
        <v>31</v>
      </c>
      <c r="BQ45" s="186">
        <f>SUM(Z45,AT45,BN45)</f>
        <v>25</v>
      </c>
      <c r="BR45" s="108">
        <f>SUM(BP45:BQ45)</f>
        <v>56</v>
      </c>
      <c r="BS45" s="18">
        <f>SUM(BR44:BR45)</f>
        <v>112</v>
      </c>
      <c r="BT45" s="18">
        <f>SUM(BP14:BP45)</f>
        <v>1007</v>
      </c>
      <c r="BU45" s="18">
        <f>SUM(BQ14:BQ45)</f>
        <v>1298</v>
      </c>
    </row>
    <row r="46" spans="1:73" ht="38.25" customHeight="1" thickBot="1" x14ac:dyDescent="0.35">
      <c r="A46" s="246" t="s">
        <v>46</v>
      </c>
      <c r="B46" s="58" t="s">
        <v>141</v>
      </c>
      <c r="C46" s="58" t="s">
        <v>142</v>
      </c>
      <c r="D46" s="259" t="s">
        <v>49</v>
      </c>
      <c r="E46" s="255">
        <v>351400002</v>
      </c>
      <c r="F46" s="709" t="s">
        <v>48</v>
      </c>
      <c r="G46" s="276"/>
      <c r="H46" s="277">
        <v>6</v>
      </c>
      <c r="I46" s="277"/>
      <c r="J46" s="277">
        <v>3</v>
      </c>
      <c r="K46" s="277"/>
      <c r="L46" s="277"/>
      <c r="M46" s="277">
        <v>1</v>
      </c>
      <c r="N46" s="277"/>
      <c r="O46" s="277"/>
      <c r="P46" s="223">
        <f>SUM(G46:O46)</f>
        <v>10</v>
      </c>
      <c r="Q46" s="331"/>
      <c r="R46" s="577">
        <v>4</v>
      </c>
      <c r="S46" s="577"/>
      <c r="T46" s="577">
        <v>2</v>
      </c>
      <c r="U46" s="577"/>
      <c r="V46" s="332"/>
      <c r="W46" s="332">
        <v>1</v>
      </c>
      <c r="X46" s="332"/>
      <c r="Y46" s="333"/>
      <c r="Z46" s="223">
        <f>SUM(Q46:Y46)</f>
        <v>7</v>
      </c>
      <c r="AA46" s="365"/>
      <c r="AB46" s="586"/>
      <c r="AC46" s="586"/>
      <c r="AD46" s="586"/>
      <c r="AE46" s="586"/>
      <c r="AF46" s="366"/>
      <c r="AG46" s="366"/>
      <c r="AH46" s="366"/>
      <c r="AI46" s="333"/>
      <c r="AJ46" s="223">
        <f>SUM(AA46:AI46)</f>
        <v>0</v>
      </c>
      <c r="AK46" s="381"/>
      <c r="AL46" s="586"/>
      <c r="AM46" s="586"/>
      <c r="AN46" s="586"/>
      <c r="AO46" s="586"/>
      <c r="AP46" s="366"/>
      <c r="AQ46" s="366"/>
      <c r="AR46" s="366"/>
      <c r="AS46" s="333"/>
      <c r="AT46" s="223">
        <f>SUM(AK46:AS46)</f>
        <v>0</v>
      </c>
      <c r="AU46" s="365"/>
      <c r="AV46" s="586"/>
      <c r="AW46" s="586"/>
      <c r="AX46" s="586"/>
      <c r="AY46" s="586"/>
      <c r="AZ46" s="366"/>
      <c r="BA46" s="366"/>
      <c r="BB46" s="366"/>
      <c r="BC46" s="333"/>
      <c r="BD46" s="223">
        <f>SUM(AU46:BC46)</f>
        <v>0</v>
      </c>
      <c r="BE46" s="331"/>
      <c r="BF46" s="577"/>
      <c r="BG46" s="577"/>
      <c r="BH46" s="577"/>
      <c r="BI46" s="577"/>
      <c r="BJ46" s="366"/>
      <c r="BK46" s="366"/>
      <c r="BL46" s="366"/>
      <c r="BM46" s="333"/>
      <c r="BN46" s="223">
        <f>SUM(BE46:BM46)</f>
        <v>0</v>
      </c>
      <c r="BO46" s="735"/>
      <c r="BP46" s="202">
        <f>SUM(P46,AJ46,BD46)</f>
        <v>10</v>
      </c>
      <c r="BQ46" s="202">
        <f>SUM(Z46,AT46,BN46)</f>
        <v>7</v>
      </c>
      <c r="BR46" s="108"/>
      <c r="BS46" s="18"/>
      <c r="BT46" s="18"/>
      <c r="BU46" s="18"/>
    </row>
    <row r="47" spans="1:73" ht="36.75" customHeight="1" thickBot="1" x14ac:dyDescent="0.35">
      <c r="A47" s="59" t="s">
        <v>46</v>
      </c>
      <c r="B47" s="60" t="s">
        <v>64</v>
      </c>
      <c r="C47" s="60" t="s">
        <v>65</v>
      </c>
      <c r="D47" s="61" t="s">
        <v>90</v>
      </c>
      <c r="E47" s="62" t="s">
        <v>91</v>
      </c>
      <c r="F47" s="63" t="s">
        <v>48</v>
      </c>
      <c r="G47" s="264"/>
      <c r="H47" s="265">
        <v>31</v>
      </c>
      <c r="I47" s="265">
        <v>4</v>
      </c>
      <c r="J47" s="265"/>
      <c r="K47" s="265"/>
      <c r="L47" s="265"/>
      <c r="M47" s="265">
        <v>3</v>
      </c>
      <c r="N47" s="265"/>
      <c r="O47" s="265"/>
      <c r="P47" s="233">
        <f t="shared" si="0"/>
        <v>38</v>
      </c>
      <c r="Q47" s="302"/>
      <c r="R47" s="567">
        <v>30</v>
      </c>
      <c r="S47" s="567">
        <v>3</v>
      </c>
      <c r="T47" s="567">
        <v>1</v>
      </c>
      <c r="U47" s="567"/>
      <c r="V47" s="280"/>
      <c r="W47" s="280">
        <v>9</v>
      </c>
      <c r="X47" s="280"/>
      <c r="Y47" s="303"/>
      <c r="Z47" s="234">
        <f t="shared" si="1"/>
        <v>43</v>
      </c>
      <c r="AA47" s="354"/>
      <c r="AB47" s="580">
        <v>15</v>
      </c>
      <c r="AC47" s="580">
        <v>4</v>
      </c>
      <c r="AD47" s="580"/>
      <c r="AE47" s="580"/>
      <c r="AF47" s="327"/>
      <c r="AG47" s="327">
        <v>4</v>
      </c>
      <c r="AH47" s="327"/>
      <c r="AI47" s="303"/>
      <c r="AJ47" s="233">
        <f t="shared" si="2"/>
        <v>23</v>
      </c>
      <c r="AK47" s="375"/>
      <c r="AL47" s="580">
        <v>27</v>
      </c>
      <c r="AM47" s="580">
        <v>5</v>
      </c>
      <c r="AN47" s="580"/>
      <c r="AO47" s="580"/>
      <c r="AP47" s="327"/>
      <c r="AQ47" s="327">
        <v>2</v>
      </c>
      <c r="AR47" s="327"/>
      <c r="AS47" s="303"/>
      <c r="AT47" s="234">
        <f t="shared" si="3"/>
        <v>34</v>
      </c>
      <c r="AU47" s="354"/>
      <c r="AV47" s="580">
        <v>21</v>
      </c>
      <c r="AW47" s="580">
        <v>5</v>
      </c>
      <c r="AX47" s="580"/>
      <c r="AY47" s="580"/>
      <c r="AZ47" s="327"/>
      <c r="BA47" s="327">
        <v>1</v>
      </c>
      <c r="BB47" s="327"/>
      <c r="BC47" s="303"/>
      <c r="BD47" s="233">
        <f t="shared" si="4"/>
        <v>27</v>
      </c>
      <c r="BE47" s="375"/>
      <c r="BF47" s="580">
        <v>24</v>
      </c>
      <c r="BG47" s="580">
        <v>10</v>
      </c>
      <c r="BH47" s="580"/>
      <c r="BI47" s="580"/>
      <c r="BJ47" s="327"/>
      <c r="BK47" s="327">
        <v>1</v>
      </c>
      <c r="BL47" s="327"/>
      <c r="BM47" s="303"/>
      <c r="BN47" s="233">
        <f t="shared" si="5"/>
        <v>35</v>
      </c>
      <c r="BO47" s="735"/>
      <c r="BP47" s="235">
        <f t="shared" si="8"/>
        <v>88</v>
      </c>
      <c r="BQ47" s="235">
        <f t="shared" si="7"/>
        <v>112</v>
      </c>
      <c r="BR47" s="108">
        <f>SUM(BP47:BQ47)</f>
        <v>200</v>
      </c>
    </row>
    <row r="48" spans="1:73" ht="36.75" customHeight="1" thickBot="1" x14ac:dyDescent="0.35">
      <c r="A48" s="59" t="s">
        <v>46</v>
      </c>
      <c r="B48" s="60" t="s">
        <v>66</v>
      </c>
      <c r="C48" s="60" t="s">
        <v>148</v>
      </c>
      <c r="D48" s="61" t="s">
        <v>90</v>
      </c>
      <c r="E48" s="62" t="s">
        <v>91</v>
      </c>
      <c r="F48" s="63" t="s">
        <v>48</v>
      </c>
      <c r="G48" s="286"/>
      <c r="H48" s="287">
        <v>19</v>
      </c>
      <c r="I48" s="287"/>
      <c r="J48" s="287"/>
      <c r="K48" s="287"/>
      <c r="L48" s="287"/>
      <c r="M48" s="287"/>
      <c r="N48" s="287"/>
      <c r="O48" s="287"/>
      <c r="P48" s="236">
        <f t="shared" si="0"/>
        <v>19</v>
      </c>
      <c r="Q48" s="300"/>
      <c r="R48" s="566">
        <v>16</v>
      </c>
      <c r="S48" s="566"/>
      <c r="T48" s="566"/>
      <c r="U48" s="566"/>
      <c r="V48" s="262"/>
      <c r="W48" s="262">
        <v>5</v>
      </c>
      <c r="X48" s="262"/>
      <c r="Y48" s="301"/>
      <c r="Z48" s="237">
        <f t="shared" si="1"/>
        <v>21</v>
      </c>
      <c r="AA48" s="352"/>
      <c r="AB48" s="382">
        <v>14</v>
      </c>
      <c r="AC48" s="382">
        <v>1</v>
      </c>
      <c r="AD48" s="382"/>
      <c r="AE48" s="382"/>
      <c r="AF48" s="353"/>
      <c r="AG48" s="353">
        <v>1</v>
      </c>
      <c r="AH48" s="353"/>
      <c r="AI48" s="301"/>
      <c r="AJ48" s="236">
        <f t="shared" si="2"/>
        <v>16</v>
      </c>
      <c r="AK48" s="374"/>
      <c r="AL48" s="382">
        <v>29</v>
      </c>
      <c r="AM48" s="382">
        <v>2</v>
      </c>
      <c r="AN48" s="382"/>
      <c r="AO48" s="382"/>
      <c r="AP48" s="353"/>
      <c r="AQ48" s="353">
        <v>2</v>
      </c>
      <c r="AR48" s="353"/>
      <c r="AS48" s="301"/>
      <c r="AT48" s="237">
        <f t="shared" si="3"/>
        <v>33</v>
      </c>
      <c r="AU48" s="352"/>
      <c r="AV48" s="382">
        <v>16</v>
      </c>
      <c r="AW48" s="382"/>
      <c r="AX48" s="382"/>
      <c r="AY48" s="382"/>
      <c r="AZ48" s="353"/>
      <c r="BA48" s="353">
        <v>1</v>
      </c>
      <c r="BB48" s="353"/>
      <c r="BC48" s="301"/>
      <c r="BD48" s="236">
        <f t="shared" si="4"/>
        <v>17</v>
      </c>
      <c r="BE48" s="374"/>
      <c r="BF48" s="382">
        <v>13</v>
      </c>
      <c r="BG48" s="382">
        <v>3</v>
      </c>
      <c r="BH48" s="382"/>
      <c r="BI48" s="382"/>
      <c r="BJ48" s="353"/>
      <c r="BK48" s="353">
        <v>1</v>
      </c>
      <c r="BL48" s="353"/>
      <c r="BM48" s="301"/>
      <c r="BN48" s="236">
        <f t="shared" si="5"/>
        <v>17</v>
      </c>
      <c r="BO48" s="735"/>
      <c r="BP48" s="194">
        <f t="shared" si="8"/>
        <v>52</v>
      </c>
      <c r="BQ48" s="194">
        <f t="shared" si="7"/>
        <v>71</v>
      </c>
      <c r="BR48" s="108">
        <f t="shared" si="6"/>
        <v>123</v>
      </c>
    </row>
    <row r="49" spans="1:70" ht="36.75" customHeight="1" thickBot="1" x14ac:dyDescent="0.35">
      <c r="A49" s="59" t="s">
        <v>46</v>
      </c>
      <c r="B49" s="60" t="s">
        <v>67</v>
      </c>
      <c r="C49" s="60" t="s">
        <v>129</v>
      </c>
      <c r="D49" s="61" t="s">
        <v>90</v>
      </c>
      <c r="E49" s="62" t="s">
        <v>91</v>
      </c>
      <c r="F49" s="63" t="s">
        <v>48</v>
      </c>
      <c r="G49" s="286"/>
      <c r="H49" s="287">
        <v>12</v>
      </c>
      <c r="I49" s="287"/>
      <c r="J49" s="287"/>
      <c r="K49" s="287"/>
      <c r="L49" s="287"/>
      <c r="M49" s="287">
        <v>1</v>
      </c>
      <c r="N49" s="287"/>
      <c r="O49" s="287"/>
      <c r="P49" s="236">
        <f t="shared" si="0"/>
        <v>13</v>
      </c>
      <c r="Q49" s="300"/>
      <c r="R49" s="566">
        <v>21</v>
      </c>
      <c r="S49" s="566"/>
      <c r="T49" s="566"/>
      <c r="U49" s="566"/>
      <c r="V49" s="262"/>
      <c r="W49" s="262">
        <v>2</v>
      </c>
      <c r="X49" s="262"/>
      <c r="Y49" s="301"/>
      <c r="Z49" s="237">
        <f t="shared" si="1"/>
        <v>23</v>
      </c>
      <c r="AA49" s="352"/>
      <c r="AB49" s="382">
        <v>20</v>
      </c>
      <c r="AC49" s="382">
        <v>1</v>
      </c>
      <c r="AD49" s="382"/>
      <c r="AE49" s="382"/>
      <c r="AF49" s="353"/>
      <c r="AG49" s="353">
        <v>0</v>
      </c>
      <c r="AH49" s="353"/>
      <c r="AI49" s="301"/>
      <c r="AJ49" s="236">
        <f t="shared" si="2"/>
        <v>21</v>
      </c>
      <c r="AK49" s="374"/>
      <c r="AL49" s="382">
        <v>11</v>
      </c>
      <c r="AM49" s="382">
        <v>1</v>
      </c>
      <c r="AN49" s="382"/>
      <c r="AO49" s="382"/>
      <c r="AP49" s="353"/>
      <c r="AQ49" s="353">
        <v>0</v>
      </c>
      <c r="AR49" s="353"/>
      <c r="AS49" s="301"/>
      <c r="AT49" s="237">
        <f t="shared" si="3"/>
        <v>12</v>
      </c>
      <c r="AU49" s="352"/>
      <c r="AV49" s="382">
        <v>12</v>
      </c>
      <c r="AW49" s="382">
        <v>1</v>
      </c>
      <c r="AX49" s="382"/>
      <c r="AY49" s="382"/>
      <c r="AZ49" s="353"/>
      <c r="BA49" s="353">
        <v>0</v>
      </c>
      <c r="BB49" s="353"/>
      <c r="BC49" s="301"/>
      <c r="BD49" s="236">
        <f t="shared" si="4"/>
        <v>13</v>
      </c>
      <c r="BE49" s="374"/>
      <c r="BF49" s="382">
        <v>17</v>
      </c>
      <c r="BG49" s="382">
        <v>2</v>
      </c>
      <c r="BH49" s="382"/>
      <c r="BI49" s="382"/>
      <c r="BJ49" s="353"/>
      <c r="BK49" s="353"/>
      <c r="BL49" s="353"/>
      <c r="BM49" s="301"/>
      <c r="BN49" s="236">
        <f t="shared" si="5"/>
        <v>19</v>
      </c>
      <c r="BO49" s="735"/>
      <c r="BP49" s="194">
        <f t="shared" si="8"/>
        <v>47</v>
      </c>
      <c r="BQ49" s="194">
        <f t="shared" si="7"/>
        <v>54</v>
      </c>
      <c r="BR49" s="108">
        <f t="shared" si="6"/>
        <v>101</v>
      </c>
    </row>
    <row r="50" spans="1:70" ht="36.75" customHeight="1" thickBot="1" x14ac:dyDescent="0.35">
      <c r="A50" s="59" t="s">
        <v>46</v>
      </c>
      <c r="B50" s="60" t="s">
        <v>68</v>
      </c>
      <c r="C50" s="60" t="s">
        <v>149</v>
      </c>
      <c r="D50" s="61" t="s">
        <v>90</v>
      </c>
      <c r="E50" s="62" t="s">
        <v>91</v>
      </c>
      <c r="F50" s="63" t="s">
        <v>48</v>
      </c>
      <c r="G50" s="288"/>
      <c r="H50" s="289">
        <v>23</v>
      </c>
      <c r="I50" s="289"/>
      <c r="J50" s="289">
        <v>11</v>
      </c>
      <c r="K50" s="289"/>
      <c r="L50" s="289"/>
      <c r="M50" s="289"/>
      <c r="N50" s="289"/>
      <c r="O50" s="289"/>
      <c r="P50" s="236">
        <f t="shared" si="0"/>
        <v>34</v>
      </c>
      <c r="Q50" s="334"/>
      <c r="R50" s="456">
        <v>14</v>
      </c>
      <c r="S50" s="456">
        <v>7</v>
      </c>
      <c r="T50" s="456">
        <v>10</v>
      </c>
      <c r="U50" s="456"/>
      <c r="V50" s="335"/>
      <c r="W50" s="335">
        <v>2</v>
      </c>
      <c r="X50" s="335"/>
      <c r="Y50" s="336"/>
      <c r="Z50" s="237">
        <f t="shared" si="1"/>
        <v>33</v>
      </c>
      <c r="AA50" s="367"/>
      <c r="AB50" s="551">
        <v>10</v>
      </c>
      <c r="AC50" s="551">
        <v>3</v>
      </c>
      <c r="AD50" s="551">
        <v>6</v>
      </c>
      <c r="AE50" s="551"/>
      <c r="AF50" s="348"/>
      <c r="AG50" s="348">
        <v>2</v>
      </c>
      <c r="AH50" s="348"/>
      <c r="AI50" s="336"/>
      <c r="AJ50" s="236">
        <f t="shared" si="2"/>
        <v>21</v>
      </c>
      <c r="AK50" s="347"/>
      <c r="AL50" s="551">
        <v>26</v>
      </c>
      <c r="AM50" s="551">
        <v>4</v>
      </c>
      <c r="AN50" s="551">
        <v>11</v>
      </c>
      <c r="AO50" s="551"/>
      <c r="AP50" s="348"/>
      <c r="AQ50" s="348">
        <v>1</v>
      </c>
      <c r="AR50" s="348"/>
      <c r="AS50" s="336"/>
      <c r="AT50" s="237">
        <f t="shared" si="3"/>
        <v>42</v>
      </c>
      <c r="AU50" s="367"/>
      <c r="AV50" s="551">
        <v>16</v>
      </c>
      <c r="AW50" s="551">
        <v>1</v>
      </c>
      <c r="AX50" s="551">
        <v>3</v>
      </c>
      <c r="AY50" s="551"/>
      <c r="AZ50" s="348"/>
      <c r="BA50" s="348"/>
      <c r="BB50" s="348"/>
      <c r="BC50" s="336"/>
      <c r="BD50" s="236">
        <f t="shared" si="4"/>
        <v>20</v>
      </c>
      <c r="BE50" s="347"/>
      <c r="BF50" s="551">
        <v>18</v>
      </c>
      <c r="BG50" s="551"/>
      <c r="BH50" s="551">
        <v>6</v>
      </c>
      <c r="BI50" s="551"/>
      <c r="BJ50" s="348"/>
      <c r="BK50" s="348">
        <v>5</v>
      </c>
      <c r="BL50" s="348"/>
      <c r="BM50" s="336"/>
      <c r="BN50" s="236">
        <f t="shared" si="5"/>
        <v>29</v>
      </c>
      <c r="BO50" s="735"/>
      <c r="BP50" s="194">
        <f t="shared" si="8"/>
        <v>75</v>
      </c>
      <c r="BQ50" s="194">
        <f t="shared" si="7"/>
        <v>104</v>
      </c>
      <c r="BR50" s="108">
        <f t="shared" si="6"/>
        <v>179</v>
      </c>
    </row>
    <row r="51" spans="1:70" ht="36.75" customHeight="1" thickBot="1" x14ac:dyDescent="0.35">
      <c r="A51" s="59" t="s">
        <v>46</v>
      </c>
      <c r="B51" s="60" t="s">
        <v>69</v>
      </c>
      <c r="C51" s="60" t="s">
        <v>70</v>
      </c>
      <c r="D51" s="61" t="s">
        <v>90</v>
      </c>
      <c r="E51" s="62" t="s">
        <v>91</v>
      </c>
      <c r="F51" s="63" t="s">
        <v>48</v>
      </c>
      <c r="G51" s="286"/>
      <c r="H51" s="287">
        <v>13</v>
      </c>
      <c r="I51" s="287"/>
      <c r="J51" s="287">
        <v>1</v>
      </c>
      <c r="K51" s="287"/>
      <c r="L51" s="287"/>
      <c r="M51" s="287"/>
      <c r="N51" s="287"/>
      <c r="O51" s="287"/>
      <c r="P51" s="236">
        <f t="shared" si="0"/>
        <v>14</v>
      </c>
      <c r="Q51" s="300"/>
      <c r="R51" s="566">
        <v>8</v>
      </c>
      <c r="S51" s="566"/>
      <c r="T51" s="566">
        <v>1</v>
      </c>
      <c r="U51" s="566"/>
      <c r="V51" s="262"/>
      <c r="W51" s="262">
        <v>1</v>
      </c>
      <c r="X51" s="262"/>
      <c r="Y51" s="301"/>
      <c r="Z51" s="237">
        <f t="shared" si="1"/>
        <v>10</v>
      </c>
      <c r="AA51" s="352"/>
      <c r="AB51" s="382">
        <v>7</v>
      </c>
      <c r="AC51" s="382">
        <v>1</v>
      </c>
      <c r="AD51" s="382"/>
      <c r="AE51" s="382"/>
      <c r="AF51" s="353"/>
      <c r="AG51" s="353"/>
      <c r="AH51" s="353"/>
      <c r="AI51" s="301"/>
      <c r="AJ51" s="236">
        <f t="shared" si="2"/>
        <v>8</v>
      </c>
      <c r="AK51" s="374"/>
      <c r="AL51" s="382">
        <v>17</v>
      </c>
      <c r="AM51" s="382"/>
      <c r="AN51" s="382"/>
      <c r="AO51" s="382"/>
      <c r="AP51" s="353"/>
      <c r="AQ51" s="353">
        <v>2</v>
      </c>
      <c r="AR51" s="353"/>
      <c r="AS51" s="301"/>
      <c r="AT51" s="237">
        <f t="shared" si="3"/>
        <v>19</v>
      </c>
      <c r="AU51" s="352"/>
      <c r="AV51" s="382">
        <v>11</v>
      </c>
      <c r="AW51" s="382"/>
      <c r="AX51" s="382">
        <v>1</v>
      </c>
      <c r="AY51" s="382"/>
      <c r="AZ51" s="353"/>
      <c r="BA51" s="353">
        <v>1</v>
      </c>
      <c r="BB51" s="353"/>
      <c r="BC51" s="301"/>
      <c r="BD51" s="236">
        <f t="shared" si="4"/>
        <v>13</v>
      </c>
      <c r="BE51" s="374"/>
      <c r="BF51" s="382">
        <v>10</v>
      </c>
      <c r="BG51" s="382"/>
      <c r="BH51" s="382"/>
      <c r="BI51" s="382"/>
      <c r="BJ51" s="353"/>
      <c r="BK51" s="353">
        <v>1</v>
      </c>
      <c r="BL51" s="353"/>
      <c r="BM51" s="301"/>
      <c r="BN51" s="236">
        <f t="shared" si="5"/>
        <v>11</v>
      </c>
      <c r="BO51" s="735"/>
      <c r="BP51" s="194">
        <f t="shared" si="8"/>
        <v>35</v>
      </c>
      <c r="BQ51" s="194">
        <f t="shared" si="7"/>
        <v>40</v>
      </c>
      <c r="BR51" s="108">
        <f>SUM(BP51:BQ51)</f>
        <v>75</v>
      </c>
    </row>
    <row r="52" spans="1:70" ht="36.75" customHeight="1" thickBot="1" x14ac:dyDescent="0.35">
      <c r="A52" s="59" t="s">
        <v>46</v>
      </c>
      <c r="B52" s="60" t="s">
        <v>71</v>
      </c>
      <c r="C52" s="60" t="s">
        <v>150</v>
      </c>
      <c r="D52" s="61" t="s">
        <v>90</v>
      </c>
      <c r="E52" s="62" t="s">
        <v>91</v>
      </c>
      <c r="F52" s="63" t="s">
        <v>48</v>
      </c>
      <c r="G52" s="288"/>
      <c r="H52" s="289">
        <v>7</v>
      </c>
      <c r="I52" s="289"/>
      <c r="J52" s="289">
        <v>1</v>
      </c>
      <c r="K52" s="289"/>
      <c r="L52" s="289"/>
      <c r="M52" s="289">
        <v>1</v>
      </c>
      <c r="N52" s="289"/>
      <c r="O52" s="289"/>
      <c r="P52" s="236">
        <f t="shared" si="0"/>
        <v>9</v>
      </c>
      <c r="Q52" s="334"/>
      <c r="R52" s="456">
        <v>13</v>
      </c>
      <c r="S52" s="456"/>
      <c r="T52" s="456">
        <v>1</v>
      </c>
      <c r="U52" s="456"/>
      <c r="V52" s="335"/>
      <c r="W52" s="335">
        <v>2</v>
      </c>
      <c r="X52" s="335"/>
      <c r="Y52" s="336"/>
      <c r="Z52" s="237">
        <f t="shared" si="1"/>
        <v>16</v>
      </c>
      <c r="AA52" s="367">
        <v>1</v>
      </c>
      <c r="AB52" s="551">
        <v>14</v>
      </c>
      <c r="AC52" s="551"/>
      <c r="AD52" s="551"/>
      <c r="AE52" s="551"/>
      <c r="AF52" s="348"/>
      <c r="AG52" s="348"/>
      <c r="AH52" s="348"/>
      <c r="AI52" s="336"/>
      <c r="AJ52" s="236">
        <f t="shared" si="2"/>
        <v>15</v>
      </c>
      <c r="AK52" s="347">
        <v>1</v>
      </c>
      <c r="AL52" s="551">
        <v>16</v>
      </c>
      <c r="AM52" s="551"/>
      <c r="AN52" s="551">
        <v>2</v>
      </c>
      <c r="AO52" s="551"/>
      <c r="AP52" s="348"/>
      <c r="AQ52" s="348">
        <v>1</v>
      </c>
      <c r="AR52" s="348"/>
      <c r="AS52" s="336"/>
      <c r="AT52" s="237">
        <f t="shared" si="3"/>
        <v>20</v>
      </c>
      <c r="AU52" s="367"/>
      <c r="AV52" s="551">
        <v>7</v>
      </c>
      <c r="AW52" s="551"/>
      <c r="AX52" s="551"/>
      <c r="AY52" s="551"/>
      <c r="AZ52" s="348"/>
      <c r="BA52" s="348"/>
      <c r="BB52" s="348"/>
      <c r="BC52" s="336"/>
      <c r="BD52" s="236">
        <f t="shared" si="4"/>
        <v>7</v>
      </c>
      <c r="BE52" s="347">
        <v>1</v>
      </c>
      <c r="BF52" s="551">
        <v>13</v>
      </c>
      <c r="BG52" s="551"/>
      <c r="BH52" s="551"/>
      <c r="BI52" s="551"/>
      <c r="BJ52" s="348"/>
      <c r="BK52" s="348">
        <v>1</v>
      </c>
      <c r="BL52" s="348"/>
      <c r="BM52" s="336"/>
      <c r="BN52" s="238">
        <f t="shared" si="5"/>
        <v>15</v>
      </c>
      <c r="BO52" s="735"/>
      <c r="BP52" s="194">
        <f t="shared" si="8"/>
        <v>31</v>
      </c>
      <c r="BQ52" s="194">
        <f t="shared" si="7"/>
        <v>51</v>
      </c>
      <c r="BR52" s="108">
        <f t="shared" si="6"/>
        <v>82</v>
      </c>
    </row>
    <row r="53" spans="1:70" ht="36.75" customHeight="1" thickBot="1" x14ac:dyDescent="0.35">
      <c r="A53" s="59" t="s">
        <v>46</v>
      </c>
      <c r="B53" s="60" t="s">
        <v>72</v>
      </c>
      <c r="C53" s="60" t="s">
        <v>73</v>
      </c>
      <c r="D53" s="61" t="s">
        <v>90</v>
      </c>
      <c r="E53" s="62" t="s">
        <v>91</v>
      </c>
      <c r="F53" s="63" t="s">
        <v>48</v>
      </c>
      <c r="G53" s="288"/>
      <c r="H53" s="289">
        <v>15</v>
      </c>
      <c r="I53" s="289"/>
      <c r="J53" s="289"/>
      <c r="K53" s="289"/>
      <c r="L53" s="289"/>
      <c r="M53" s="289"/>
      <c r="N53" s="289"/>
      <c r="O53" s="289"/>
      <c r="P53" s="236">
        <f t="shared" si="0"/>
        <v>15</v>
      </c>
      <c r="Q53" s="334"/>
      <c r="R53" s="456">
        <v>11</v>
      </c>
      <c r="S53" s="456"/>
      <c r="T53" s="456"/>
      <c r="U53" s="456"/>
      <c r="V53" s="335"/>
      <c r="W53" s="335"/>
      <c r="X53" s="335"/>
      <c r="Y53" s="336"/>
      <c r="Z53" s="237">
        <f t="shared" si="1"/>
        <v>11</v>
      </c>
      <c r="AA53" s="367"/>
      <c r="AB53" s="551">
        <v>12</v>
      </c>
      <c r="AC53" s="551"/>
      <c r="AD53" s="551"/>
      <c r="AE53" s="551"/>
      <c r="AF53" s="348"/>
      <c r="AG53" s="348"/>
      <c r="AH53" s="348"/>
      <c r="AI53" s="336"/>
      <c r="AJ53" s="236">
        <f t="shared" si="2"/>
        <v>12</v>
      </c>
      <c r="AK53" s="347"/>
      <c r="AL53" s="551">
        <v>6</v>
      </c>
      <c r="AM53" s="551"/>
      <c r="AN53" s="551"/>
      <c r="AO53" s="551"/>
      <c r="AP53" s="348"/>
      <c r="AQ53" s="348">
        <v>2</v>
      </c>
      <c r="AR53" s="348"/>
      <c r="AS53" s="336"/>
      <c r="AT53" s="237">
        <f t="shared" si="3"/>
        <v>8</v>
      </c>
      <c r="AU53" s="367"/>
      <c r="AV53" s="551">
        <v>9</v>
      </c>
      <c r="AW53" s="551"/>
      <c r="AX53" s="551"/>
      <c r="AY53" s="551"/>
      <c r="AZ53" s="348"/>
      <c r="BA53" s="348"/>
      <c r="BB53" s="348"/>
      <c r="BC53" s="336"/>
      <c r="BD53" s="236">
        <f t="shared" si="4"/>
        <v>9</v>
      </c>
      <c r="BE53" s="347">
        <v>1</v>
      </c>
      <c r="BF53" s="551">
        <v>11</v>
      </c>
      <c r="BG53" s="551"/>
      <c r="BH53" s="551"/>
      <c r="BI53" s="551"/>
      <c r="BJ53" s="348"/>
      <c r="BK53" s="348">
        <v>2</v>
      </c>
      <c r="BL53" s="348"/>
      <c r="BM53" s="336"/>
      <c r="BN53" s="236">
        <f t="shared" si="5"/>
        <v>14</v>
      </c>
      <c r="BO53" s="735"/>
      <c r="BP53" s="194">
        <f t="shared" si="8"/>
        <v>36</v>
      </c>
      <c r="BQ53" s="194">
        <f t="shared" si="7"/>
        <v>33</v>
      </c>
      <c r="BR53" s="108">
        <f t="shared" si="6"/>
        <v>69</v>
      </c>
    </row>
    <row r="54" spans="1:70" ht="36.75" customHeight="1" thickBot="1" x14ac:dyDescent="0.35">
      <c r="A54" s="59" t="s">
        <v>46</v>
      </c>
      <c r="B54" s="60" t="s">
        <v>74</v>
      </c>
      <c r="C54" s="60" t="s">
        <v>75</v>
      </c>
      <c r="D54" s="61" t="s">
        <v>90</v>
      </c>
      <c r="E54" s="62" t="s">
        <v>91</v>
      </c>
      <c r="F54" s="63" t="s">
        <v>48</v>
      </c>
      <c r="G54" s="286"/>
      <c r="H54" s="290">
        <v>7</v>
      </c>
      <c r="I54" s="290"/>
      <c r="J54" s="290"/>
      <c r="K54" s="290"/>
      <c r="L54" s="290"/>
      <c r="M54" s="290"/>
      <c r="N54" s="287"/>
      <c r="O54" s="287"/>
      <c r="P54" s="236">
        <f t="shared" si="0"/>
        <v>7</v>
      </c>
      <c r="Q54" s="300"/>
      <c r="R54" s="566">
        <v>7</v>
      </c>
      <c r="S54" s="566"/>
      <c r="T54" s="566"/>
      <c r="U54" s="566"/>
      <c r="V54" s="262"/>
      <c r="W54" s="262"/>
      <c r="X54" s="262"/>
      <c r="Y54" s="301"/>
      <c r="Z54" s="237">
        <f t="shared" si="1"/>
        <v>7</v>
      </c>
      <c r="AA54" s="352"/>
      <c r="AB54" s="348">
        <v>9</v>
      </c>
      <c r="AC54" s="348"/>
      <c r="AD54" s="348"/>
      <c r="AE54" s="348"/>
      <c r="AF54" s="301"/>
      <c r="AG54" s="348">
        <v>2</v>
      </c>
      <c r="AH54" s="353"/>
      <c r="AI54" s="301"/>
      <c r="AJ54" s="236">
        <f t="shared" si="2"/>
        <v>11</v>
      </c>
      <c r="AK54" s="374"/>
      <c r="AL54" s="589">
        <v>8</v>
      </c>
      <c r="AM54" s="589"/>
      <c r="AN54" s="589"/>
      <c r="AO54" s="589"/>
      <c r="AP54" s="348"/>
      <c r="AQ54" s="382">
        <v>2</v>
      </c>
      <c r="AR54" s="353"/>
      <c r="AS54" s="301"/>
      <c r="AT54" s="237">
        <f t="shared" si="3"/>
        <v>10</v>
      </c>
      <c r="AU54" s="352"/>
      <c r="AV54" s="382">
        <v>9</v>
      </c>
      <c r="AW54" s="382"/>
      <c r="AX54" s="382"/>
      <c r="AY54" s="382"/>
      <c r="AZ54" s="353"/>
      <c r="BA54" s="353"/>
      <c r="BB54" s="353"/>
      <c r="BC54" s="301"/>
      <c r="BD54" s="236">
        <f t="shared" si="4"/>
        <v>9</v>
      </c>
      <c r="BE54" s="374"/>
      <c r="BF54" s="382">
        <v>6</v>
      </c>
      <c r="BG54" s="382"/>
      <c r="BH54" s="382"/>
      <c r="BI54" s="382"/>
      <c r="BJ54" s="353"/>
      <c r="BK54" s="353"/>
      <c r="BL54" s="353"/>
      <c r="BM54" s="301"/>
      <c r="BN54" s="236">
        <f t="shared" si="5"/>
        <v>6</v>
      </c>
      <c r="BO54" s="735"/>
      <c r="BP54" s="194">
        <f t="shared" si="8"/>
        <v>27</v>
      </c>
      <c r="BQ54" s="194">
        <f t="shared" si="7"/>
        <v>23</v>
      </c>
      <c r="BR54" s="108">
        <f t="shared" si="6"/>
        <v>50</v>
      </c>
    </row>
    <row r="55" spans="1:70" ht="36.75" customHeight="1" thickBot="1" x14ac:dyDescent="0.35">
      <c r="A55" s="59" t="s">
        <v>46</v>
      </c>
      <c r="B55" s="60" t="s">
        <v>76</v>
      </c>
      <c r="C55" s="60" t="s">
        <v>151</v>
      </c>
      <c r="D55" s="61" t="s">
        <v>90</v>
      </c>
      <c r="E55" s="62" t="s">
        <v>91</v>
      </c>
      <c r="F55" s="63" t="s">
        <v>48</v>
      </c>
      <c r="G55" s="288"/>
      <c r="H55" s="289">
        <v>18</v>
      </c>
      <c r="I55" s="289"/>
      <c r="J55" s="289"/>
      <c r="K55" s="289"/>
      <c r="L55" s="289"/>
      <c r="M55" s="289"/>
      <c r="N55" s="289"/>
      <c r="O55" s="289"/>
      <c r="P55" s="236">
        <f t="shared" si="0"/>
        <v>18</v>
      </c>
      <c r="Q55" s="334"/>
      <c r="R55" s="456">
        <v>14</v>
      </c>
      <c r="S55" s="456"/>
      <c r="T55" s="456"/>
      <c r="U55" s="456"/>
      <c r="V55" s="335"/>
      <c r="W55" s="335">
        <v>1</v>
      </c>
      <c r="X55" s="335"/>
      <c r="Y55" s="336"/>
      <c r="Z55" s="237">
        <f t="shared" si="1"/>
        <v>15</v>
      </c>
      <c r="AA55" s="367"/>
      <c r="AB55" s="551">
        <v>12</v>
      </c>
      <c r="AC55" s="551"/>
      <c r="AD55" s="551"/>
      <c r="AE55" s="551"/>
      <c r="AF55" s="348"/>
      <c r="AG55" s="348">
        <v>2</v>
      </c>
      <c r="AH55" s="348"/>
      <c r="AI55" s="336"/>
      <c r="AJ55" s="236">
        <f t="shared" si="2"/>
        <v>14</v>
      </c>
      <c r="AK55" s="347"/>
      <c r="AL55" s="551">
        <v>23</v>
      </c>
      <c r="AM55" s="551"/>
      <c r="AN55" s="551"/>
      <c r="AO55" s="551"/>
      <c r="AP55" s="348"/>
      <c r="AQ55" s="348">
        <v>2</v>
      </c>
      <c r="AR55" s="348"/>
      <c r="AS55" s="336"/>
      <c r="AT55" s="237">
        <f t="shared" si="3"/>
        <v>25</v>
      </c>
      <c r="AU55" s="367"/>
      <c r="AV55" s="551">
        <v>12</v>
      </c>
      <c r="AW55" s="551">
        <v>1</v>
      </c>
      <c r="AX55" s="551"/>
      <c r="AY55" s="551"/>
      <c r="AZ55" s="348"/>
      <c r="BA55" s="348"/>
      <c r="BB55" s="348"/>
      <c r="BC55" s="336"/>
      <c r="BD55" s="236">
        <f t="shared" si="4"/>
        <v>13</v>
      </c>
      <c r="BE55" s="347"/>
      <c r="BF55" s="551">
        <v>9</v>
      </c>
      <c r="BG55" s="551">
        <v>1</v>
      </c>
      <c r="BH55" s="551"/>
      <c r="BI55" s="551"/>
      <c r="BJ55" s="348"/>
      <c r="BK55" s="348">
        <v>1</v>
      </c>
      <c r="BL55" s="348"/>
      <c r="BM55" s="336"/>
      <c r="BN55" s="236">
        <f t="shared" si="5"/>
        <v>11</v>
      </c>
      <c r="BO55" s="735"/>
      <c r="BP55" s="194">
        <f t="shared" si="8"/>
        <v>45</v>
      </c>
      <c r="BQ55" s="194">
        <f t="shared" si="7"/>
        <v>51</v>
      </c>
      <c r="BR55" s="108">
        <f t="shared" si="6"/>
        <v>96</v>
      </c>
    </row>
    <row r="56" spans="1:70" ht="36.75" customHeight="1" thickBot="1" x14ac:dyDescent="0.35">
      <c r="A56" s="59" t="s">
        <v>46</v>
      </c>
      <c r="B56" s="60" t="s">
        <v>77</v>
      </c>
      <c r="C56" s="60" t="s">
        <v>152</v>
      </c>
      <c r="D56" s="61" t="s">
        <v>90</v>
      </c>
      <c r="E56" s="62" t="s">
        <v>91</v>
      </c>
      <c r="F56" s="63" t="s">
        <v>48</v>
      </c>
      <c r="G56" s="286"/>
      <c r="H56" s="287">
        <v>5</v>
      </c>
      <c r="I56" s="287"/>
      <c r="J56" s="287"/>
      <c r="K56" s="287"/>
      <c r="L56" s="287"/>
      <c r="M56" s="287"/>
      <c r="N56" s="287"/>
      <c r="O56" s="287">
        <v>2</v>
      </c>
      <c r="P56" s="236">
        <f t="shared" si="0"/>
        <v>7</v>
      </c>
      <c r="Q56" s="300"/>
      <c r="R56" s="566">
        <v>3</v>
      </c>
      <c r="S56" s="566"/>
      <c r="T56" s="566"/>
      <c r="U56" s="566"/>
      <c r="V56" s="262"/>
      <c r="W56" s="262"/>
      <c r="X56" s="262"/>
      <c r="Y56" s="301">
        <v>2</v>
      </c>
      <c r="Z56" s="237">
        <f t="shared" si="1"/>
        <v>5</v>
      </c>
      <c r="AA56" s="352"/>
      <c r="AB56" s="382">
        <v>4</v>
      </c>
      <c r="AC56" s="382"/>
      <c r="AD56" s="382"/>
      <c r="AE56" s="382"/>
      <c r="AF56" s="353"/>
      <c r="AG56" s="353"/>
      <c r="AH56" s="353"/>
      <c r="AI56" s="301">
        <v>2</v>
      </c>
      <c r="AJ56" s="236">
        <f t="shared" si="2"/>
        <v>6</v>
      </c>
      <c r="AK56" s="374"/>
      <c r="AL56" s="382">
        <v>4</v>
      </c>
      <c r="AM56" s="382"/>
      <c r="AN56" s="382"/>
      <c r="AO56" s="382"/>
      <c r="AP56" s="353"/>
      <c r="AQ56" s="353"/>
      <c r="AR56" s="353"/>
      <c r="AS56" s="301">
        <v>2</v>
      </c>
      <c r="AT56" s="237">
        <f t="shared" si="3"/>
        <v>6</v>
      </c>
      <c r="AU56" s="352"/>
      <c r="AV56" s="382">
        <v>4</v>
      </c>
      <c r="AW56" s="382"/>
      <c r="AX56" s="382"/>
      <c r="AY56" s="382"/>
      <c r="AZ56" s="353"/>
      <c r="BA56" s="353"/>
      <c r="BB56" s="353"/>
      <c r="BC56" s="301">
        <v>2</v>
      </c>
      <c r="BD56" s="236">
        <f t="shared" si="4"/>
        <v>6</v>
      </c>
      <c r="BE56" s="374"/>
      <c r="BF56" s="382">
        <v>1</v>
      </c>
      <c r="BG56" s="382"/>
      <c r="BH56" s="382"/>
      <c r="BI56" s="382"/>
      <c r="BJ56" s="353"/>
      <c r="BK56" s="353"/>
      <c r="BL56" s="353"/>
      <c r="BM56" s="301">
        <v>2</v>
      </c>
      <c r="BN56" s="236">
        <f t="shared" si="5"/>
        <v>3</v>
      </c>
      <c r="BO56" s="735"/>
      <c r="BP56" s="194">
        <f t="shared" si="8"/>
        <v>19</v>
      </c>
      <c r="BQ56" s="194">
        <f t="shared" si="7"/>
        <v>14</v>
      </c>
      <c r="BR56" s="108">
        <f t="shared" si="6"/>
        <v>33</v>
      </c>
    </row>
    <row r="57" spans="1:70" ht="36.75" customHeight="1" thickBot="1" x14ac:dyDescent="0.35">
      <c r="A57" s="59" t="s">
        <v>46</v>
      </c>
      <c r="B57" s="60" t="s">
        <v>78</v>
      </c>
      <c r="C57" s="60" t="s">
        <v>79</v>
      </c>
      <c r="D57" s="61" t="s">
        <v>90</v>
      </c>
      <c r="E57" s="62" t="s">
        <v>91</v>
      </c>
      <c r="F57" s="598" t="s">
        <v>48</v>
      </c>
      <c r="G57" s="288"/>
      <c r="H57" s="287">
        <v>18</v>
      </c>
      <c r="I57" s="287"/>
      <c r="J57" s="287"/>
      <c r="K57" s="287"/>
      <c r="L57" s="287"/>
      <c r="M57" s="287">
        <v>5</v>
      </c>
      <c r="N57" s="287"/>
      <c r="O57" s="287">
        <v>1</v>
      </c>
      <c r="P57" s="236">
        <f t="shared" si="0"/>
        <v>24</v>
      </c>
      <c r="Q57" s="300"/>
      <c r="R57" s="566">
        <v>14</v>
      </c>
      <c r="S57" s="566"/>
      <c r="T57" s="566"/>
      <c r="U57" s="566"/>
      <c r="V57" s="262"/>
      <c r="W57" s="262">
        <v>3</v>
      </c>
      <c r="X57" s="262"/>
      <c r="Y57" s="301"/>
      <c r="Z57" s="237">
        <f t="shared" si="1"/>
        <v>17</v>
      </c>
      <c r="AA57" s="352"/>
      <c r="AB57" s="382">
        <v>13</v>
      </c>
      <c r="AC57" s="382"/>
      <c r="AD57" s="382"/>
      <c r="AE57" s="382"/>
      <c r="AF57" s="353"/>
      <c r="AG57" s="353"/>
      <c r="AH57" s="353"/>
      <c r="AI57" s="301"/>
      <c r="AJ57" s="236">
        <f t="shared" si="2"/>
        <v>13</v>
      </c>
      <c r="AK57" s="374"/>
      <c r="AL57" s="382">
        <v>11</v>
      </c>
      <c r="AM57" s="382"/>
      <c r="AN57" s="382">
        <v>1</v>
      </c>
      <c r="AO57" s="382"/>
      <c r="AP57" s="353"/>
      <c r="AQ57" s="353"/>
      <c r="AR57" s="353"/>
      <c r="AS57" s="301">
        <v>1</v>
      </c>
      <c r="AT57" s="237">
        <f t="shared" si="3"/>
        <v>13</v>
      </c>
      <c r="AU57" s="352"/>
      <c r="AV57" s="382">
        <v>11</v>
      </c>
      <c r="AW57" s="382"/>
      <c r="AX57" s="382">
        <v>1</v>
      </c>
      <c r="AY57" s="382"/>
      <c r="AZ57" s="353"/>
      <c r="BA57" s="353"/>
      <c r="BB57" s="353"/>
      <c r="BC57" s="301"/>
      <c r="BD57" s="236">
        <f t="shared" si="4"/>
        <v>12</v>
      </c>
      <c r="BE57" s="374"/>
      <c r="BF57" s="382">
        <v>12</v>
      </c>
      <c r="BG57" s="382">
        <v>2</v>
      </c>
      <c r="BH57" s="382"/>
      <c r="BI57" s="382"/>
      <c r="BJ57" s="353"/>
      <c r="BK57" s="353"/>
      <c r="BL57" s="353"/>
      <c r="BM57" s="301">
        <v>1</v>
      </c>
      <c r="BN57" s="236">
        <f t="shared" si="5"/>
        <v>15</v>
      </c>
      <c r="BO57" s="735"/>
      <c r="BP57" s="194">
        <f t="shared" si="8"/>
        <v>49</v>
      </c>
      <c r="BQ57" s="194">
        <f t="shared" si="7"/>
        <v>45</v>
      </c>
      <c r="BR57" s="108">
        <f t="shared" si="6"/>
        <v>94</v>
      </c>
    </row>
    <row r="58" spans="1:70" ht="36.75" customHeight="1" thickBot="1" x14ac:dyDescent="0.35">
      <c r="A58" s="59" t="s">
        <v>46</v>
      </c>
      <c r="B58" s="60" t="s">
        <v>80</v>
      </c>
      <c r="C58" s="60" t="s">
        <v>153</v>
      </c>
      <c r="D58" s="61" t="s">
        <v>90</v>
      </c>
      <c r="E58" s="62" t="s">
        <v>91</v>
      </c>
      <c r="F58" s="63" t="s">
        <v>48</v>
      </c>
      <c r="G58" s="288"/>
      <c r="H58" s="289">
        <v>14</v>
      </c>
      <c r="I58" s="289"/>
      <c r="J58" s="289">
        <v>6</v>
      </c>
      <c r="K58" s="289"/>
      <c r="L58" s="289"/>
      <c r="M58" s="289">
        <v>1</v>
      </c>
      <c r="N58" s="289"/>
      <c r="O58" s="289"/>
      <c r="P58" s="236">
        <f t="shared" si="0"/>
        <v>21</v>
      </c>
      <c r="Q58" s="334"/>
      <c r="R58" s="456">
        <v>11</v>
      </c>
      <c r="S58" s="456"/>
      <c r="T58" s="456">
        <v>8</v>
      </c>
      <c r="U58" s="456"/>
      <c r="V58" s="335"/>
      <c r="W58" s="335">
        <v>1</v>
      </c>
      <c r="X58" s="335"/>
      <c r="Y58" s="336"/>
      <c r="Z58" s="237">
        <f t="shared" si="1"/>
        <v>20</v>
      </c>
      <c r="AA58" s="367"/>
      <c r="AB58" s="551">
        <v>4</v>
      </c>
      <c r="AC58" s="551">
        <v>3</v>
      </c>
      <c r="AD58" s="551"/>
      <c r="AE58" s="551"/>
      <c r="AF58" s="348"/>
      <c r="AG58" s="348">
        <v>1</v>
      </c>
      <c r="AH58" s="348"/>
      <c r="AI58" s="336"/>
      <c r="AJ58" s="236">
        <f t="shared" si="2"/>
        <v>8</v>
      </c>
      <c r="AK58" s="347"/>
      <c r="AL58" s="551">
        <v>8</v>
      </c>
      <c r="AM58" s="551">
        <v>3</v>
      </c>
      <c r="AN58" s="551">
        <v>2</v>
      </c>
      <c r="AO58" s="551"/>
      <c r="AP58" s="348"/>
      <c r="AQ58" s="348">
        <v>6</v>
      </c>
      <c r="AR58" s="348"/>
      <c r="AS58" s="336"/>
      <c r="AT58" s="237">
        <f t="shared" si="3"/>
        <v>19</v>
      </c>
      <c r="AU58" s="367"/>
      <c r="AV58" s="551">
        <v>8</v>
      </c>
      <c r="AW58" s="551">
        <v>1</v>
      </c>
      <c r="AX58" s="551">
        <v>7</v>
      </c>
      <c r="AY58" s="551"/>
      <c r="AZ58" s="348"/>
      <c r="BA58" s="348">
        <v>2</v>
      </c>
      <c r="BB58" s="348"/>
      <c r="BC58" s="336"/>
      <c r="BD58" s="236">
        <f t="shared" si="4"/>
        <v>18</v>
      </c>
      <c r="BE58" s="347"/>
      <c r="BF58" s="551">
        <v>5</v>
      </c>
      <c r="BG58" s="551">
        <v>2</v>
      </c>
      <c r="BH58" s="551">
        <v>3</v>
      </c>
      <c r="BI58" s="551"/>
      <c r="BJ58" s="348"/>
      <c r="BK58" s="348">
        <v>1</v>
      </c>
      <c r="BL58" s="348"/>
      <c r="BM58" s="336"/>
      <c r="BN58" s="236">
        <f t="shared" si="5"/>
        <v>11</v>
      </c>
      <c r="BO58" s="735"/>
      <c r="BP58" s="194">
        <f t="shared" si="8"/>
        <v>47</v>
      </c>
      <c r="BQ58" s="194">
        <f t="shared" si="7"/>
        <v>50</v>
      </c>
      <c r="BR58" s="108">
        <f t="shared" si="6"/>
        <v>97</v>
      </c>
    </row>
    <row r="59" spans="1:70" ht="36.75" customHeight="1" thickBot="1" x14ac:dyDescent="0.35">
      <c r="A59" s="59" t="s">
        <v>46</v>
      </c>
      <c r="B59" s="60" t="s">
        <v>81</v>
      </c>
      <c r="C59" s="60" t="s">
        <v>82</v>
      </c>
      <c r="D59" s="61" t="s">
        <v>90</v>
      </c>
      <c r="E59" s="62" t="s">
        <v>91</v>
      </c>
      <c r="F59" s="63" t="s">
        <v>48</v>
      </c>
      <c r="G59" s="288"/>
      <c r="H59" s="289">
        <v>7</v>
      </c>
      <c r="I59" s="289"/>
      <c r="J59" s="289">
        <v>2</v>
      </c>
      <c r="K59" s="289"/>
      <c r="L59" s="289"/>
      <c r="M59" s="289">
        <v>1</v>
      </c>
      <c r="N59" s="289"/>
      <c r="O59" s="289"/>
      <c r="P59" s="236">
        <f t="shared" si="0"/>
        <v>10</v>
      </c>
      <c r="Q59" s="334"/>
      <c r="R59" s="456">
        <v>13</v>
      </c>
      <c r="S59" s="456"/>
      <c r="T59" s="456">
        <v>6</v>
      </c>
      <c r="U59" s="456">
        <v>0</v>
      </c>
      <c r="V59" s="335"/>
      <c r="W59" s="335">
        <v>2</v>
      </c>
      <c r="X59" s="335"/>
      <c r="Y59" s="336"/>
      <c r="Z59" s="237">
        <f t="shared" si="1"/>
        <v>21</v>
      </c>
      <c r="AA59" s="367"/>
      <c r="AB59" s="551">
        <v>8</v>
      </c>
      <c r="AC59" s="551"/>
      <c r="AD59" s="551">
        <v>2</v>
      </c>
      <c r="AE59" s="551"/>
      <c r="AF59" s="348"/>
      <c r="AG59" s="348"/>
      <c r="AH59" s="348"/>
      <c r="AI59" s="336"/>
      <c r="AJ59" s="236">
        <f t="shared" si="2"/>
        <v>10</v>
      </c>
      <c r="AK59" s="347"/>
      <c r="AL59" s="551">
        <v>16</v>
      </c>
      <c r="AM59" s="551"/>
      <c r="AN59" s="551">
        <v>2</v>
      </c>
      <c r="AO59" s="551"/>
      <c r="AP59" s="348"/>
      <c r="AQ59" s="348"/>
      <c r="AR59" s="348"/>
      <c r="AS59" s="336"/>
      <c r="AT59" s="237">
        <f t="shared" si="3"/>
        <v>18</v>
      </c>
      <c r="AU59" s="367"/>
      <c r="AV59" s="551">
        <v>15</v>
      </c>
      <c r="AW59" s="551"/>
      <c r="AX59" s="551">
        <v>5</v>
      </c>
      <c r="AY59" s="551"/>
      <c r="AZ59" s="348"/>
      <c r="BA59" s="348"/>
      <c r="BB59" s="348"/>
      <c r="BC59" s="336"/>
      <c r="BD59" s="236">
        <f t="shared" si="4"/>
        <v>20</v>
      </c>
      <c r="BE59" s="347"/>
      <c r="BF59" s="551">
        <v>14</v>
      </c>
      <c r="BG59" s="551"/>
      <c r="BH59" s="551">
        <v>2</v>
      </c>
      <c r="BI59" s="551"/>
      <c r="BJ59" s="348"/>
      <c r="BK59" s="348"/>
      <c r="BL59" s="348"/>
      <c r="BM59" s="336"/>
      <c r="BN59" s="236">
        <f t="shared" si="5"/>
        <v>16</v>
      </c>
      <c r="BO59" s="735"/>
      <c r="BP59" s="194">
        <f t="shared" si="8"/>
        <v>40</v>
      </c>
      <c r="BQ59" s="194">
        <f t="shared" si="7"/>
        <v>55</v>
      </c>
      <c r="BR59" s="108">
        <f t="shared" si="6"/>
        <v>95</v>
      </c>
    </row>
    <row r="60" spans="1:70" ht="36.75" customHeight="1" thickBot="1" x14ac:dyDescent="0.35">
      <c r="A60" s="59" t="s">
        <v>46</v>
      </c>
      <c r="B60" s="60" t="s">
        <v>83</v>
      </c>
      <c r="C60" s="60" t="s">
        <v>154</v>
      </c>
      <c r="D60" s="61" t="s">
        <v>90</v>
      </c>
      <c r="E60" s="62" t="s">
        <v>91</v>
      </c>
      <c r="F60" s="63" t="s">
        <v>48</v>
      </c>
      <c r="G60" s="288"/>
      <c r="H60" s="289">
        <v>15</v>
      </c>
      <c r="I60" s="289"/>
      <c r="J60" s="289">
        <v>3</v>
      </c>
      <c r="K60" s="289"/>
      <c r="L60" s="289"/>
      <c r="M60" s="289"/>
      <c r="N60" s="289"/>
      <c r="O60" s="289"/>
      <c r="P60" s="236">
        <f t="shared" ref="P60:P88" si="9">SUM(G60:O60)</f>
        <v>18</v>
      </c>
      <c r="Q60" s="334"/>
      <c r="R60" s="456">
        <v>18</v>
      </c>
      <c r="S60" s="456"/>
      <c r="T60" s="456">
        <v>2</v>
      </c>
      <c r="U60" s="456"/>
      <c r="V60" s="335"/>
      <c r="W60" s="335"/>
      <c r="X60" s="335"/>
      <c r="Y60" s="336"/>
      <c r="Z60" s="237">
        <f t="shared" ref="Z60:Z88" si="10">SUM(Q60:Y60)</f>
        <v>20</v>
      </c>
      <c r="AA60" s="367"/>
      <c r="AB60" s="551">
        <v>20</v>
      </c>
      <c r="AC60" s="551"/>
      <c r="AD60" s="551">
        <v>2</v>
      </c>
      <c r="AE60" s="551"/>
      <c r="AF60" s="348"/>
      <c r="AG60" s="348"/>
      <c r="AH60" s="348"/>
      <c r="AI60" s="336"/>
      <c r="AJ60" s="236">
        <f t="shared" ref="AJ60:AJ87" si="11">SUM(AA60:AI60)</f>
        <v>22</v>
      </c>
      <c r="AK60" s="347"/>
      <c r="AL60" s="551">
        <v>16</v>
      </c>
      <c r="AM60" s="551"/>
      <c r="AN60" s="551">
        <v>2</v>
      </c>
      <c r="AO60" s="551"/>
      <c r="AP60" s="348"/>
      <c r="AQ60" s="348"/>
      <c r="AR60" s="348"/>
      <c r="AS60" s="336"/>
      <c r="AT60" s="237">
        <f t="shared" ref="AT60:AT88" si="12">SUM(AK60:AS60)</f>
        <v>18</v>
      </c>
      <c r="AU60" s="367"/>
      <c r="AV60" s="551">
        <v>15</v>
      </c>
      <c r="AW60" s="551"/>
      <c r="AX60" s="551">
        <v>1</v>
      </c>
      <c r="AY60" s="551"/>
      <c r="AZ60" s="348"/>
      <c r="BA60" s="348"/>
      <c r="BB60" s="348"/>
      <c r="BC60" s="336"/>
      <c r="BD60" s="236">
        <f t="shared" ref="BD60:BD87" si="13">SUM(AU60:BC60)</f>
        <v>16</v>
      </c>
      <c r="BE60" s="347"/>
      <c r="BF60" s="551">
        <v>13</v>
      </c>
      <c r="BG60" s="551"/>
      <c r="BH60" s="551">
        <v>2</v>
      </c>
      <c r="BI60" s="551"/>
      <c r="BJ60" s="348"/>
      <c r="BK60" s="348"/>
      <c r="BL60" s="348"/>
      <c r="BM60" s="336"/>
      <c r="BN60" s="236">
        <f t="shared" ref="BN60:BN88" si="14">SUM(BE60:BM60)</f>
        <v>15</v>
      </c>
      <c r="BO60" s="735"/>
      <c r="BP60" s="194">
        <f t="shared" ref="BP60:BP81" si="15">SUM(P60,AJ60,BD60)</f>
        <v>56</v>
      </c>
      <c r="BQ60" s="194">
        <f t="shared" si="7"/>
        <v>53</v>
      </c>
      <c r="BR60" s="108">
        <f t="shared" si="6"/>
        <v>109</v>
      </c>
    </row>
    <row r="61" spans="1:70" ht="36.75" customHeight="1" thickBot="1" x14ac:dyDescent="0.35">
      <c r="A61" s="59" t="s">
        <v>46</v>
      </c>
      <c r="B61" s="60" t="s">
        <v>84</v>
      </c>
      <c r="C61" s="60" t="s">
        <v>155</v>
      </c>
      <c r="D61" s="61" t="s">
        <v>90</v>
      </c>
      <c r="E61" s="62" t="s">
        <v>91</v>
      </c>
      <c r="F61" s="63" t="s">
        <v>48</v>
      </c>
      <c r="G61" s="288"/>
      <c r="H61" s="289">
        <v>6</v>
      </c>
      <c r="I61" s="289"/>
      <c r="J61" s="289"/>
      <c r="K61" s="289"/>
      <c r="L61" s="289"/>
      <c r="M61" s="289"/>
      <c r="N61" s="289">
        <v>2</v>
      </c>
      <c r="O61" s="289"/>
      <c r="P61" s="236">
        <f t="shared" si="9"/>
        <v>8</v>
      </c>
      <c r="Q61" s="334"/>
      <c r="R61" s="456">
        <v>6</v>
      </c>
      <c r="S61" s="456"/>
      <c r="T61" s="456"/>
      <c r="U61" s="456"/>
      <c r="V61" s="335"/>
      <c r="W61" s="335">
        <v>3</v>
      </c>
      <c r="X61" s="335"/>
      <c r="Y61" s="336"/>
      <c r="Z61" s="237">
        <f t="shared" si="10"/>
        <v>9</v>
      </c>
      <c r="AA61" s="367"/>
      <c r="AB61" s="551">
        <v>5</v>
      </c>
      <c r="AC61" s="551"/>
      <c r="AD61" s="551"/>
      <c r="AE61" s="551"/>
      <c r="AF61" s="348"/>
      <c r="AG61" s="348">
        <v>1</v>
      </c>
      <c r="AH61" s="348"/>
      <c r="AI61" s="336"/>
      <c r="AJ61" s="236">
        <f t="shared" si="11"/>
        <v>6</v>
      </c>
      <c r="AK61" s="347"/>
      <c r="AL61" s="551">
        <v>8</v>
      </c>
      <c r="AM61" s="551">
        <v>1</v>
      </c>
      <c r="AN61" s="551"/>
      <c r="AO61" s="551"/>
      <c r="AP61" s="348"/>
      <c r="AQ61" s="348"/>
      <c r="AR61" s="348"/>
      <c r="AS61" s="336"/>
      <c r="AT61" s="237">
        <f t="shared" si="12"/>
        <v>9</v>
      </c>
      <c r="AU61" s="367"/>
      <c r="AV61" s="551">
        <v>4</v>
      </c>
      <c r="AW61" s="551">
        <v>1</v>
      </c>
      <c r="AX61" s="551"/>
      <c r="AY61" s="551"/>
      <c r="AZ61" s="348"/>
      <c r="BA61" s="348"/>
      <c r="BB61" s="348"/>
      <c r="BC61" s="336"/>
      <c r="BD61" s="236">
        <f t="shared" si="13"/>
        <v>5</v>
      </c>
      <c r="BE61" s="347"/>
      <c r="BF61" s="551">
        <v>7</v>
      </c>
      <c r="BG61" s="551">
        <v>2</v>
      </c>
      <c r="BH61" s="551"/>
      <c r="BI61" s="551"/>
      <c r="BJ61" s="348"/>
      <c r="BK61" s="348"/>
      <c r="BL61" s="348"/>
      <c r="BM61" s="336"/>
      <c r="BN61" s="236">
        <f t="shared" si="14"/>
        <v>9</v>
      </c>
      <c r="BO61" s="735"/>
      <c r="BP61" s="194">
        <f t="shared" si="15"/>
        <v>19</v>
      </c>
      <c r="BQ61" s="194">
        <f t="shared" ref="BQ61:BQ87" si="16">SUM(Z61,AT61,BN61)</f>
        <v>27</v>
      </c>
      <c r="BR61" s="108">
        <f t="shared" si="6"/>
        <v>46</v>
      </c>
    </row>
    <row r="62" spans="1:70" ht="36.75" customHeight="1" thickBot="1" x14ac:dyDescent="0.35">
      <c r="A62" s="59" t="s">
        <v>46</v>
      </c>
      <c r="B62" s="60" t="s">
        <v>85</v>
      </c>
      <c r="C62" s="60" t="s">
        <v>156</v>
      </c>
      <c r="D62" s="61" t="s">
        <v>90</v>
      </c>
      <c r="E62" s="62" t="s">
        <v>91</v>
      </c>
      <c r="F62" s="63" t="s">
        <v>48</v>
      </c>
      <c r="G62" s="288"/>
      <c r="H62" s="289">
        <v>8</v>
      </c>
      <c r="I62" s="289"/>
      <c r="J62" s="289"/>
      <c r="K62" s="289"/>
      <c r="L62" s="289"/>
      <c r="M62" s="289"/>
      <c r="N62" s="289"/>
      <c r="O62" s="289">
        <v>1</v>
      </c>
      <c r="P62" s="596">
        <f t="shared" si="9"/>
        <v>9</v>
      </c>
      <c r="Q62" s="597"/>
      <c r="R62" s="289">
        <v>11</v>
      </c>
      <c r="S62" s="289"/>
      <c r="T62" s="289"/>
      <c r="U62" s="289"/>
      <c r="V62" s="289"/>
      <c r="W62" s="289">
        <v>1</v>
      </c>
      <c r="X62" s="289"/>
      <c r="Y62" s="289">
        <v>2</v>
      </c>
      <c r="Z62" s="237">
        <f t="shared" si="10"/>
        <v>14</v>
      </c>
      <c r="AA62" s="367"/>
      <c r="AB62" s="551">
        <v>6</v>
      </c>
      <c r="AC62" s="551"/>
      <c r="AD62" s="551"/>
      <c r="AE62" s="551"/>
      <c r="AF62" s="348"/>
      <c r="AG62" s="348">
        <v>1</v>
      </c>
      <c r="AH62" s="348"/>
      <c r="AI62" s="336">
        <v>1</v>
      </c>
      <c r="AJ62" s="236">
        <f t="shared" si="11"/>
        <v>8</v>
      </c>
      <c r="AK62" s="347"/>
      <c r="AL62" s="551">
        <v>7</v>
      </c>
      <c r="AM62" s="551"/>
      <c r="AN62" s="551"/>
      <c r="AO62" s="551"/>
      <c r="AP62" s="348"/>
      <c r="AQ62" s="348"/>
      <c r="AR62" s="348"/>
      <c r="AS62" s="336"/>
      <c r="AT62" s="237">
        <f t="shared" si="12"/>
        <v>7</v>
      </c>
      <c r="AU62" s="367"/>
      <c r="AV62" s="551">
        <v>5</v>
      </c>
      <c r="AW62" s="551"/>
      <c r="AX62" s="551"/>
      <c r="AY62" s="551"/>
      <c r="AZ62" s="348"/>
      <c r="BA62" s="348"/>
      <c r="BB62" s="348"/>
      <c r="BC62" s="336"/>
      <c r="BD62" s="236">
        <f t="shared" si="13"/>
        <v>5</v>
      </c>
      <c r="BE62" s="347"/>
      <c r="BF62" s="551">
        <v>6</v>
      </c>
      <c r="BG62" s="551"/>
      <c r="BH62" s="551"/>
      <c r="BI62" s="551"/>
      <c r="BJ62" s="348"/>
      <c r="BK62" s="348">
        <v>1</v>
      </c>
      <c r="BL62" s="348"/>
      <c r="BM62" s="336"/>
      <c r="BN62" s="236">
        <f t="shared" si="14"/>
        <v>7</v>
      </c>
      <c r="BO62" s="735"/>
      <c r="BP62" s="194">
        <f t="shared" si="15"/>
        <v>22</v>
      </c>
      <c r="BQ62" s="194">
        <f t="shared" si="16"/>
        <v>28</v>
      </c>
      <c r="BR62" s="108">
        <f t="shared" si="6"/>
        <v>50</v>
      </c>
    </row>
    <row r="63" spans="1:70" ht="36.75" customHeight="1" thickBot="1" x14ac:dyDescent="0.35">
      <c r="A63" s="59" t="s">
        <v>46</v>
      </c>
      <c r="B63" s="60" t="s">
        <v>86</v>
      </c>
      <c r="C63" s="60" t="s">
        <v>87</v>
      </c>
      <c r="D63" s="61" t="s">
        <v>90</v>
      </c>
      <c r="E63" s="62" t="s">
        <v>91</v>
      </c>
      <c r="F63" s="63" t="s">
        <v>48</v>
      </c>
      <c r="G63" s="288"/>
      <c r="H63" s="289">
        <v>8</v>
      </c>
      <c r="I63" s="289">
        <v>2</v>
      </c>
      <c r="J63" s="289"/>
      <c r="K63" s="289"/>
      <c r="L63" s="289"/>
      <c r="M63" s="289"/>
      <c r="N63" s="289"/>
      <c r="O63" s="289"/>
      <c r="P63" s="236">
        <f t="shared" si="9"/>
        <v>10</v>
      </c>
      <c r="Q63" s="334"/>
      <c r="R63" s="456">
        <v>9</v>
      </c>
      <c r="S63" s="456">
        <v>1</v>
      </c>
      <c r="T63" s="456"/>
      <c r="U63" s="456"/>
      <c r="V63" s="335"/>
      <c r="W63" s="335"/>
      <c r="X63" s="335"/>
      <c r="Y63" s="336"/>
      <c r="Z63" s="237">
        <f t="shared" si="10"/>
        <v>10</v>
      </c>
      <c r="AA63" s="367"/>
      <c r="AB63" s="551">
        <v>4</v>
      </c>
      <c r="AC63" s="551"/>
      <c r="AD63" s="551"/>
      <c r="AE63" s="551"/>
      <c r="AF63" s="348"/>
      <c r="AG63" s="348">
        <v>1</v>
      </c>
      <c r="AH63" s="348"/>
      <c r="AI63" s="336"/>
      <c r="AJ63" s="236">
        <f t="shared" si="11"/>
        <v>5</v>
      </c>
      <c r="AK63" s="347"/>
      <c r="AL63" s="551">
        <v>10</v>
      </c>
      <c r="AM63" s="551"/>
      <c r="AN63" s="551"/>
      <c r="AO63" s="551"/>
      <c r="AP63" s="348"/>
      <c r="AQ63" s="348">
        <v>1</v>
      </c>
      <c r="AR63" s="348"/>
      <c r="AS63" s="336"/>
      <c r="AT63" s="237">
        <f t="shared" si="12"/>
        <v>11</v>
      </c>
      <c r="AU63" s="367"/>
      <c r="AV63" s="551">
        <v>10</v>
      </c>
      <c r="AW63" s="551"/>
      <c r="AX63" s="551"/>
      <c r="AY63" s="551"/>
      <c r="AZ63" s="348"/>
      <c r="BA63" s="348">
        <v>3</v>
      </c>
      <c r="BB63" s="348"/>
      <c r="BC63" s="336"/>
      <c r="BD63" s="236">
        <f t="shared" si="13"/>
        <v>13</v>
      </c>
      <c r="BE63" s="347">
        <v>1</v>
      </c>
      <c r="BF63" s="551">
        <v>7</v>
      </c>
      <c r="BG63" s="551"/>
      <c r="BH63" s="551"/>
      <c r="BI63" s="551"/>
      <c r="BJ63" s="348"/>
      <c r="BK63" s="348">
        <v>3</v>
      </c>
      <c r="BL63" s="348"/>
      <c r="BM63" s="336"/>
      <c r="BN63" s="236">
        <f t="shared" si="14"/>
        <v>11</v>
      </c>
      <c r="BO63" s="735"/>
      <c r="BP63" s="194">
        <f t="shared" si="15"/>
        <v>28</v>
      </c>
      <c r="BQ63" s="194">
        <f t="shared" si="16"/>
        <v>32</v>
      </c>
      <c r="BR63" s="108">
        <f t="shared" si="6"/>
        <v>60</v>
      </c>
    </row>
    <row r="64" spans="1:70" ht="36.75" customHeight="1" thickBot="1" x14ac:dyDescent="0.35">
      <c r="A64" s="59" t="s">
        <v>46</v>
      </c>
      <c r="B64" s="60" t="s">
        <v>88</v>
      </c>
      <c r="C64" s="60" t="s">
        <v>157</v>
      </c>
      <c r="D64" s="61" t="s">
        <v>90</v>
      </c>
      <c r="E64" s="62" t="s">
        <v>91</v>
      </c>
      <c r="F64" s="598" t="s">
        <v>48</v>
      </c>
      <c r="G64" s="288"/>
      <c r="H64" s="289">
        <v>13</v>
      </c>
      <c r="I64" s="289"/>
      <c r="J64" s="289">
        <v>3</v>
      </c>
      <c r="K64" s="289"/>
      <c r="L64" s="289"/>
      <c r="M64" s="289"/>
      <c r="N64" s="289"/>
      <c r="O64" s="289"/>
      <c r="P64" s="236">
        <f t="shared" si="9"/>
        <v>16</v>
      </c>
      <c r="Q64" s="334"/>
      <c r="R64" s="456">
        <v>20</v>
      </c>
      <c r="S64" s="456"/>
      <c r="T64" s="456">
        <v>2</v>
      </c>
      <c r="U64" s="456"/>
      <c r="V64" s="335"/>
      <c r="W64" s="335"/>
      <c r="X64" s="335"/>
      <c r="Y64" s="336"/>
      <c r="Z64" s="237">
        <f t="shared" si="10"/>
        <v>22</v>
      </c>
      <c r="AA64" s="367"/>
      <c r="AB64" s="551">
        <v>7</v>
      </c>
      <c r="AC64" s="551"/>
      <c r="AD64" s="551">
        <v>2</v>
      </c>
      <c r="AE64" s="551"/>
      <c r="AF64" s="348"/>
      <c r="AG64" s="348"/>
      <c r="AH64" s="348"/>
      <c r="AI64" s="336"/>
      <c r="AJ64" s="236">
        <f t="shared" si="11"/>
        <v>9</v>
      </c>
      <c r="AK64" s="347"/>
      <c r="AL64" s="551">
        <v>7</v>
      </c>
      <c r="AM64" s="551"/>
      <c r="AN64" s="551">
        <v>5</v>
      </c>
      <c r="AO64" s="551"/>
      <c r="AP64" s="348"/>
      <c r="AQ64" s="348"/>
      <c r="AR64" s="348"/>
      <c r="AS64" s="336"/>
      <c r="AT64" s="237">
        <f t="shared" si="12"/>
        <v>12</v>
      </c>
      <c r="AU64" s="367"/>
      <c r="AV64" s="551">
        <v>2</v>
      </c>
      <c r="AW64" s="551"/>
      <c r="AX64" s="551">
        <v>1</v>
      </c>
      <c r="AY64" s="551"/>
      <c r="AZ64" s="348"/>
      <c r="BA64" s="348"/>
      <c r="BB64" s="348"/>
      <c r="BC64" s="336"/>
      <c r="BD64" s="236">
        <f t="shared" si="13"/>
        <v>3</v>
      </c>
      <c r="BE64" s="347"/>
      <c r="BF64" s="551">
        <v>13</v>
      </c>
      <c r="BG64" s="551"/>
      <c r="BH64" s="551">
        <v>1</v>
      </c>
      <c r="BI64" s="551"/>
      <c r="BJ64" s="348"/>
      <c r="BK64" s="348"/>
      <c r="BL64" s="348"/>
      <c r="BM64" s="336"/>
      <c r="BN64" s="236">
        <f t="shared" si="14"/>
        <v>14</v>
      </c>
      <c r="BO64" s="735"/>
      <c r="BP64" s="194">
        <f t="shared" si="15"/>
        <v>28</v>
      </c>
      <c r="BQ64" s="194">
        <f t="shared" si="16"/>
        <v>48</v>
      </c>
      <c r="BR64" s="108">
        <f t="shared" si="6"/>
        <v>76</v>
      </c>
    </row>
    <row r="65" spans="1:70" ht="36.75" customHeight="1" thickBot="1" x14ac:dyDescent="0.35">
      <c r="A65" s="59" t="s">
        <v>46</v>
      </c>
      <c r="B65" s="60" t="s">
        <v>89</v>
      </c>
      <c r="C65" s="60" t="s">
        <v>158</v>
      </c>
      <c r="D65" s="61" t="s">
        <v>90</v>
      </c>
      <c r="E65" s="62" t="s">
        <v>91</v>
      </c>
      <c r="F65" s="63" t="s">
        <v>48</v>
      </c>
      <c r="G65" s="291"/>
      <c r="H65" s="292">
        <v>4</v>
      </c>
      <c r="I65" s="292"/>
      <c r="J65" s="292"/>
      <c r="K65" s="292"/>
      <c r="L65" s="292"/>
      <c r="M65" s="292"/>
      <c r="N65" s="292"/>
      <c r="O65" s="292"/>
      <c r="P65" s="239">
        <f t="shared" si="9"/>
        <v>4</v>
      </c>
      <c r="Q65" s="337"/>
      <c r="R65" s="490">
        <v>7</v>
      </c>
      <c r="S65" s="490">
        <v>2</v>
      </c>
      <c r="T65" s="490"/>
      <c r="U65" s="490"/>
      <c r="V65" s="338"/>
      <c r="W65" s="338"/>
      <c r="X65" s="338"/>
      <c r="Y65" s="339"/>
      <c r="Z65" s="240">
        <f t="shared" si="10"/>
        <v>9</v>
      </c>
      <c r="AA65" s="368"/>
      <c r="AB65" s="587">
        <v>9</v>
      </c>
      <c r="AC65" s="587">
        <v>2</v>
      </c>
      <c r="AD65" s="587"/>
      <c r="AE65" s="587"/>
      <c r="AF65" s="369"/>
      <c r="AG65" s="369"/>
      <c r="AH65" s="369"/>
      <c r="AI65" s="339">
        <v>1</v>
      </c>
      <c r="AJ65" s="239">
        <f t="shared" si="11"/>
        <v>12</v>
      </c>
      <c r="AK65" s="383"/>
      <c r="AL65" s="587">
        <v>9</v>
      </c>
      <c r="AM65" s="587">
        <v>2</v>
      </c>
      <c r="AN65" s="587"/>
      <c r="AO65" s="587"/>
      <c r="AP65" s="369"/>
      <c r="AQ65" s="369"/>
      <c r="AR65" s="369"/>
      <c r="AS65" s="339"/>
      <c r="AT65" s="240">
        <f t="shared" si="12"/>
        <v>11</v>
      </c>
      <c r="AU65" s="368"/>
      <c r="AV65" s="587">
        <v>4</v>
      </c>
      <c r="AW65" s="587"/>
      <c r="AX65" s="587"/>
      <c r="AY65" s="587"/>
      <c r="AZ65" s="369"/>
      <c r="BA65" s="369"/>
      <c r="BB65" s="369"/>
      <c r="BC65" s="339"/>
      <c r="BD65" s="239">
        <f t="shared" si="13"/>
        <v>4</v>
      </c>
      <c r="BE65" s="383"/>
      <c r="BF65" s="587">
        <v>6</v>
      </c>
      <c r="BG65" s="587"/>
      <c r="BH65" s="587"/>
      <c r="BI65" s="587"/>
      <c r="BJ65" s="369"/>
      <c r="BK65" s="369"/>
      <c r="BL65" s="369"/>
      <c r="BM65" s="339"/>
      <c r="BN65" s="239">
        <f t="shared" si="14"/>
        <v>6</v>
      </c>
      <c r="BO65" s="735"/>
      <c r="BP65" s="241">
        <f t="shared" si="15"/>
        <v>20</v>
      </c>
      <c r="BQ65" s="241">
        <f t="shared" si="16"/>
        <v>26</v>
      </c>
      <c r="BR65" s="108">
        <f t="shared" si="6"/>
        <v>46</v>
      </c>
    </row>
    <row r="66" spans="1:70" ht="36.75" customHeight="1" thickTop="1" thickBot="1" x14ac:dyDescent="0.35">
      <c r="A66" s="59" t="s">
        <v>46</v>
      </c>
      <c r="B66" s="60" t="s">
        <v>92</v>
      </c>
      <c r="C66" s="60" t="s">
        <v>159</v>
      </c>
      <c r="D66" s="61" t="s">
        <v>90</v>
      </c>
      <c r="E66" s="62" t="s">
        <v>91</v>
      </c>
      <c r="F66" s="63" t="s">
        <v>48</v>
      </c>
      <c r="G66" s="293"/>
      <c r="H66" s="294">
        <v>3</v>
      </c>
      <c r="I66" s="294"/>
      <c r="J66" s="294"/>
      <c r="K66" s="294"/>
      <c r="L66" s="294"/>
      <c r="M66" s="294"/>
      <c r="N66" s="294"/>
      <c r="O66" s="294"/>
      <c r="P66" s="242">
        <f t="shared" si="9"/>
        <v>3</v>
      </c>
      <c r="Q66" s="341"/>
      <c r="R66" s="484">
        <v>4</v>
      </c>
      <c r="S66" s="484"/>
      <c r="T66" s="484"/>
      <c r="U66" s="484"/>
      <c r="V66" s="342"/>
      <c r="W66" s="342"/>
      <c r="X66" s="342"/>
      <c r="Y66" s="343"/>
      <c r="Z66" s="243">
        <f t="shared" si="10"/>
        <v>4</v>
      </c>
      <c r="AA66" s="370"/>
      <c r="AB66" s="588">
        <v>1</v>
      </c>
      <c r="AC66" s="588"/>
      <c r="AD66" s="588">
        <v>1</v>
      </c>
      <c r="AE66" s="588"/>
      <c r="AF66" s="371"/>
      <c r="AG66" s="371"/>
      <c r="AH66" s="371"/>
      <c r="AI66" s="343"/>
      <c r="AJ66" s="242">
        <f t="shared" si="11"/>
        <v>2</v>
      </c>
      <c r="AK66" s="385"/>
      <c r="AL66" s="588">
        <v>4</v>
      </c>
      <c r="AM66" s="588"/>
      <c r="AN66" s="588"/>
      <c r="AO66" s="588"/>
      <c r="AP66" s="371"/>
      <c r="AQ66" s="371"/>
      <c r="AR66" s="371"/>
      <c r="AS66" s="343"/>
      <c r="AT66" s="243">
        <f>SUM(AK66:AS66)</f>
        <v>4</v>
      </c>
      <c r="AU66" s="370"/>
      <c r="AV66" s="588">
        <v>3</v>
      </c>
      <c r="AW66" s="588"/>
      <c r="AX66" s="588"/>
      <c r="AY66" s="588"/>
      <c r="AZ66" s="371"/>
      <c r="BA66" s="371"/>
      <c r="BB66" s="371"/>
      <c r="BC66" s="343"/>
      <c r="BD66" s="242">
        <f t="shared" si="13"/>
        <v>3</v>
      </c>
      <c r="BE66" s="385"/>
      <c r="BF66" s="588">
        <v>2</v>
      </c>
      <c r="BG66" s="588"/>
      <c r="BH66" s="588"/>
      <c r="BI66" s="588"/>
      <c r="BJ66" s="371"/>
      <c r="BK66" s="371"/>
      <c r="BL66" s="371"/>
      <c r="BM66" s="343"/>
      <c r="BN66" s="242">
        <f t="shared" si="14"/>
        <v>2</v>
      </c>
      <c r="BO66" s="735"/>
      <c r="BP66" s="244">
        <f t="shared" si="15"/>
        <v>8</v>
      </c>
      <c r="BQ66" s="244">
        <f t="shared" si="16"/>
        <v>10</v>
      </c>
      <c r="BR66" s="108">
        <f t="shared" si="6"/>
        <v>18</v>
      </c>
    </row>
    <row r="67" spans="1:70" ht="36.75" customHeight="1" thickBot="1" x14ac:dyDescent="0.35">
      <c r="A67" s="59" t="s">
        <v>46</v>
      </c>
      <c r="B67" s="60" t="s">
        <v>93</v>
      </c>
      <c r="C67" s="60" t="s">
        <v>160</v>
      </c>
      <c r="D67" s="61" t="s">
        <v>90</v>
      </c>
      <c r="E67" s="62" t="s">
        <v>91</v>
      </c>
      <c r="F67" s="63" t="s">
        <v>48</v>
      </c>
      <c r="G67" s="288"/>
      <c r="H67" s="289">
        <v>4</v>
      </c>
      <c r="I67" s="289"/>
      <c r="J67" s="289"/>
      <c r="K67" s="289"/>
      <c r="L67" s="289"/>
      <c r="M67" s="289"/>
      <c r="N67" s="289"/>
      <c r="O67" s="289"/>
      <c r="P67" s="236">
        <f t="shared" si="9"/>
        <v>4</v>
      </c>
      <c r="Q67" s="334"/>
      <c r="R67" s="456">
        <v>6</v>
      </c>
      <c r="S67" s="456"/>
      <c r="T67" s="456"/>
      <c r="U67" s="456"/>
      <c r="V67" s="335"/>
      <c r="W67" s="335"/>
      <c r="X67" s="335"/>
      <c r="Y67" s="336"/>
      <c r="Z67" s="237">
        <f t="shared" si="10"/>
        <v>6</v>
      </c>
      <c r="AA67" s="367"/>
      <c r="AB67" s="551">
        <v>9</v>
      </c>
      <c r="AC67" s="551"/>
      <c r="AD67" s="551"/>
      <c r="AE67" s="551"/>
      <c r="AF67" s="348"/>
      <c r="AG67" s="348"/>
      <c r="AH67" s="348"/>
      <c r="AI67" s="336"/>
      <c r="AJ67" s="236">
        <f t="shared" si="11"/>
        <v>9</v>
      </c>
      <c r="AK67" s="347"/>
      <c r="AL67" s="551">
        <v>15</v>
      </c>
      <c r="AM67" s="551"/>
      <c r="AN67" s="551"/>
      <c r="AO67" s="551"/>
      <c r="AP67" s="348"/>
      <c r="AQ67" s="348"/>
      <c r="AR67" s="348"/>
      <c r="AS67" s="336"/>
      <c r="AT67" s="237">
        <f t="shared" si="12"/>
        <v>15</v>
      </c>
      <c r="AU67" s="367"/>
      <c r="AV67" s="551">
        <v>6</v>
      </c>
      <c r="AW67" s="551"/>
      <c r="AX67" s="551"/>
      <c r="AY67" s="551"/>
      <c r="AZ67" s="348"/>
      <c r="BA67" s="348"/>
      <c r="BB67" s="348"/>
      <c r="BC67" s="336"/>
      <c r="BD67" s="236">
        <f t="shared" si="13"/>
        <v>6</v>
      </c>
      <c r="BE67" s="347"/>
      <c r="BF67" s="551">
        <v>3</v>
      </c>
      <c r="BG67" s="551"/>
      <c r="BH67" s="551"/>
      <c r="BI67" s="551"/>
      <c r="BJ67" s="348"/>
      <c r="BK67" s="348"/>
      <c r="BL67" s="348"/>
      <c r="BM67" s="336"/>
      <c r="BN67" s="236">
        <f t="shared" si="14"/>
        <v>3</v>
      </c>
      <c r="BO67" s="735"/>
      <c r="BP67" s="194">
        <f t="shared" si="15"/>
        <v>19</v>
      </c>
      <c r="BQ67" s="194">
        <f t="shared" si="16"/>
        <v>24</v>
      </c>
      <c r="BR67" s="108">
        <f t="shared" si="6"/>
        <v>43</v>
      </c>
    </row>
    <row r="68" spans="1:70" ht="36.75" customHeight="1" thickBot="1" x14ac:dyDescent="0.35">
      <c r="A68" s="59" t="s">
        <v>46</v>
      </c>
      <c r="B68" s="60" t="s">
        <v>94</v>
      </c>
      <c r="C68" s="60" t="s">
        <v>161</v>
      </c>
      <c r="D68" s="61" t="s">
        <v>90</v>
      </c>
      <c r="E68" s="62" t="s">
        <v>91</v>
      </c>
      <c r="F68" s="63" t="s">
        <v>48</v>
      </c>
      <c r="G68" s="288"/>
      <c r="H68" s="289">
        <v>14</v>
      </c>
      <c r="I68" s="289"/>
      <c r="J68" s="289"/>
      <c r="K68" s="289"/>
      <c r="L68" s="289"/>
      <c r="M68" s="289"/>
      <c r="N68" s="289"/>
      <c r="O68" s="289"/>
      <c r="P68" s="236">
        <f t="shared" si="9"/>
        <v>14</v>
      </c>
      <c r="Q68" s="334"/>
      <c r="R68" s="456">
        <v>19</v>
      </c>
      <c r="S68" s="456"/>
      <c r="T68" s="456"/>
      <c r="U68" s="456"/>
      <c r="V68" s="335"/>
      <c r="W68" s="335"/>
      <c r="X68" s="335"/>
      <c r="Y68" s="336"/>
      <c r="Z68" s="237">
        <f t="shared" si="10"/>
        <v>19</v>
      </c>
      <c r="AA68" s="367"/>
      <c r="AB68" s="551">
        <v>10</v>
      </c>
      <c r="AC68" s="551"/>
      <c r="AD68" s="551"/>
      <c r="AE68" s="551"/>
      <c r="AF68" s="348"/>
      <c r="AG68" s="348">
        <v>1</v>
      </c>
      <c r="AH68" s="348"/>
      <c r="AI68" s="336"/>
      <c r="AJ68" s="236">
        <f t="shared" si="11"/>
        <v>11</v>
      </c>
      <c r="AK68" s="347"/>
      <c r="AL68" s="551">
        <v>17</v>
      </c>
      <c r="AM68" s="551"/>
      <c r="AN68" s="551"/>
      <c r="AO68" s="551"/>
      <c r="AP68" s="348"/>
      <c r="AQ68" s="348">
        <v>1</v>
      </c>
      <c r="AR68" s="348"/>
      <c r="AS68" s="336"/>
      <c r="AT68" s="237">
        <f t="shared" si="12"/>
        <v>18</v>
      </c>
      <c r="AU68" s="367"/>
      <c r="AV68" s="551">
        <v>7</v>
      </c>
      <c r="AW68" s="551"/>
      <c r="AX68" s="551"/>
      <c r="AY68" s="551"/>
      <c r="AZ68" s="348"/>
      <c r="BA68" s="348"/>
      <c r="BB68" s="348"/>
      <c r="BC68" s="336"/>
      <c r="BD68" s="236">
        <f t="shared" si="13"/>
        <v>7</v>
      </c>
      <c r="BE68" s="347"/>
      <c r="BF68" s="551">
        <v>10</v>
      </c>
      <c r="BG68" s="551"/>
      <c r="BH68" s="551"/>
      <c r="BI68" s="551"/>
      <c r="BJ68" s="348"/>
      <c r="BK68" s="348">
        <v>2</v>
      </c>
      <c r="BL68" s="348"/>
      <c r="BM68" s="336"/>
      <c r="BN68" s="236">
        <f t="shared" si="14"/>
        <v>12</v>
      </c>
      <c r="BO68" s="735"/>
      <c r="BP68" s="194">
        <f t="shared" si="15"/>
        <v>32</v>
      </c>
      <c r="BQ68" s="194">
        <f t="shared" si="16"/>
        <v>49</v>
      </c>
      <c r="BR68" s="108">
        <f t="shared" si="6"/>
        <v>81</v>
      </c>
    </row>
    <row r="69" spans="1:70" ht="36.75" customHeight="1" thickBot="1" x14ac:dyDescent="0.35">
      <c r="A69" s="59" t="s">
        <v>46</v>
      </c>
      <c r="B69" s="60" t="s">
        <v>95</v>
      </c>
      <c r="C69" s="60" t="s">
        <v>162</v>
      </c>
      <c r="D69" s="61" t="s">
        <v>90</v>
      </c>
      <c r="E69" s="62" t="s">
        <v>91</v>
      </c>
      <c r="F69" s="63" t="s">
        <v>48</v>
      </c>
      <c r="G69" s="288"/>
      <c r="H69" s="289">
        <v>15</v>
      </c>
      <c r="I69" s="289">
        <v>1</v>
      </c>
      <c r="J69" s="289">
        <v>2</v>
      </c>
      <c r="K69" s="289"/>
      <c r="L69" s="289"/>
      <c r="M69" s="289"/>
      <c r="N69" s="289"/>
      <c r="O69" s="289"/>
      <c r="P69" s="236">
        <f t="shared" si="9"/>
        <v>18</v>
      </c>
      <c r="Q69" s="334"/>
      <c r="R69" s="456">
        <v>15</v>
      </c>
      <c r="S69" s="456">
        <v>4</v>
      </c>
      <c r="T69" s="456"/>
      <c r="U69" s="456"/>
      <c r="V69" s="335"/>
      <c r="W69" s="335"/>
      <c r="X69" s="335"/>
      <c r="Y69" s="336"/>
      <c r="Z69" s="237">
        <f t="shared" si="10"/>
        <v>19</v>
      </c>
      <c r="AA69" s="367"/>
      <c r="AB69" s="551">
        <v>16</v>
      </c>
      <c r="AC69" s="551">
        <v>2</v>
      </c>
      <c r="AD69" s="551"/>
      <c r="AE69" s="551"/>
      <c r="AF69" s="348"/>
      <c r="AG69" s="348">
        <v>1</v>
      </c>
      <c r="AH69" s="348"/>
      <c r="AI69" s="336"/>
      <c r="AJ69" s="236">
        <f t="shared" si="11"/>
        <v>19</v>
      </c>
      <c r="AK69" s="347"/>
      <c r="AL69" s="551">
        <v>19</v>
      </c>
      <c r="AM69" s="551">
        <v>6</v>
      </c>
      <c r="AN69" s="551">
        <v>1</v>
      </c>
      <c r="AO69" s="551"/>
      <c r="AP69" s="348"/>
      <c r="AQ69" s="348">
        <v>3</v>
      </c>
      <c r="AR69" s="348"/>
      <c r="AS69" s="336"/>
      <c r="AT69" s="237">
        <f t="shared" si="12"/>
        <v>29</v>
      </c>
      <c r="AU69" s="367">
        <v>3</v>
      </c>
      <c r="AV69" s="551">
        <v>11</v>
      </c>
      <c r="AW69" s="551">
        <v>3</v>
      </c>
      <c r="AX69" s="551"/>
      <c r="AY69" s="551"/>
      <c r="AZ69" s="348"/>
      <c r="BA69" s="348">
        <v>1</v>
      </c>
      <c r="BB69" s="348"/>
      <c r="BC69" s="336"/>
      <c r="BD69" s="236">
        <f t="shared" si="13"/>
        <v>18</v>
      </c>
      <c r="BE69" s="347"/>
      <c r="BF69" s="551">
        <v>20</v>
      </c>
      <c r="BG69" s="551">
        <v>7</v>
      </c>
      <c r="BH69" s="551">
        <v>3</v>
      </c>
      <c r="BI69" s="551"/>
      <c r="BJ69" s="348"/>
      <c r="BK69" s="348"/>
      <c r="BL69" s="348"/>
      <c r="BM69" s="336"/>
      <c r="BN69" s="236">
        <f t="shared" si="14"/>
        <v>30</v>
      </c>
      <c r="BO69" s="735"/>
      <c r="BP69" s="194">
        <f t="shared" si="15"/>
        <v>55</v>
      </c>
      <c r="BQ69" s="194">
        <f t="shared" si="16"/>
        <v>78</v>
      </c>
      <c r="BR69" s="108">
        <f t="shared" si="6"/>
        <v>133</v>
      </c>
    </row>
    <row r="70" spans="1:70" ht="36.75" customHeight="1" thickBot="1" x14ac:dyDescent="0.35">
      <c r="A70" s="59" t="s">
        <v>46</v>
      </c>
      <c r="B70" s="64" t="s">
        <v>96</v>
      </c>
      <c r="C70" s="64" t="s">
        <v>163</v>
      </c>
      <c r="D70" s="65" t="s">
        <v>90</v>
      </c>
      <c r="E70" s="62" t="s">
        <v>91</v>
      </c>
      <c r="F70" s="63" t="s">
        <v>48</v>
      </c>
      <c r="G70" s="286"/>
      <c r="H70" s="287">
        <v>14</v>
      </c>
      <c r="I70" s="287"/>
      <c r="J70" s="287"/>
      <c r="K70" s="287"/>
      <c r="L70" s="287"/>
      <c r="M70" s="287">
        <v>4</v>
      </c>
      <c r="N70" s="287"/>
      <c r="O70" s="287"/>
      <c r="P70" s="236">
        <f t="shared" si="9"/>
        <v>18</v>
      </c>
      <c r="Q70" s="300"/>
      <c r="R70" s="566">
        <v>16</v>
      </c>
      <c r="S70" s="566"/>
      <c r="T70" s="566">
        <v>1</v>
      </c>
      <c r="U70" s="566"/>
      <c r="V70" s="262"/>
      <c r="W70" s="262">
        <v>2</v>
      </c>
      <c r="X70" s="262"/>
      <c r="Y70" s="301"/>
      <c r="Z70" s="237">
        <f t="shared" si="10"/>
        <v>19</v>
      </c>
      <c r="AA70" s="352"/>
      <c r="AB70" s="382">
        <v>21</v>
      </c>
      <c r="AC70" s="382"/>
      <c r="AD70" s="382">
        <v>1</v>
      </c>
      <c r="AE70" s="382"/>
      <c r="AF70" s="353"/>
      <c r="AG70" s="353"/>
      <c r="AH70" s="353"/>
      <c r="AI70" s="301"/>
      <c r="AJ70" s="236">
        <f t="shared" si="11"/>
        <v>22</v>
      </c>
      <c r="AK70" s="374"/>
      <c r="AL70" s="382">
        <v>21</v>
      </c>
      <c r="AM70" s="382"/>
      <c r="AN70" s="382">
        <v>4</v>
      </c>
      <c r="AO70" s="382"/>
      <c r="AP70" s="353"/>
      <c r="AQ70" s="353"/>
      <c r="AR70" s="353"/>
      <c r="AS70" s="301"/>
      <c r="AT70" s="237">
        <f t="shared" si="12"/>
        <v>25</v>
      </c>
      <c r="AU70" s="352"/>
      <c r="AV70" s="382">
        <v>21</v>
      </c>
      <c r="AW70" s="382">
        <v>1</v>
      </c>
      <c r="AX70" s="382">
        <v>3</v>
      </c>
      <c r="AY70" s="382"/>
      <c r="AZ70" s="353"/>
      <c r="BA70" s="353">
        <v>1</v>
      </c>
      <c r="BB70" s="353"/>
      <c r="BC70" s="301"/>
      <c r="BD70" s="236">
        <f t="shared" si="13"/>
        <v>26</v>
      </c>
      <c r="BE70" s="374"/>
      <c r="BF70" s="382">
        <v>13</v>
      </c>
      <c r="BG70" s="382">
        <v>2</v>
      </c>
      <c r="BH70" s="382"/>
      <c r="BI70" s="382"/>
      <c r="BJ70" s="353"/>
      <c r="BK70" s="353"/>
      <c r="BL70" s="353"/>
      <c r="BM70" s="301"/>
      <c r="BN70" s="236">
        <f t="shared" si="14"/>
        <v>15</v>
      </c>
      <c r="BO70" s="735"/>
      <c r="BP70" s="194">
        <f t="shared" si="15"/>
        <v>66</v>
      </c>
      <c r="BQ70" s="194">
        <f t="shared" si="16"/>
        <v>59</v>
      </c>
      <c r="BR70" s="108">
        <f t="shared" si="6"/>
        <v>125</v>
      </c>
    </row>
    <row r="71" spans="1:70" ht="36.75" customHeight="1" thickBot="1" x14ac:dyDescent="0.35">
      <c r="A71" s="59" t="s">
        <v>46</v>
      </c>
      <c r="B71" s="64" t="s">
        <v>97</v>
      </c>
      <c r="C71" s="64" t="s">
        <v>164</v>
      </c>
      <c r="D71" s="65" t="s">
        <v>90</v>
      </c>
      <c r="E71" s="62" t="s">
        <v>91</v>
      </c>
      <c r="F71" s="63" t="s">
        <v>48</v>
      </c>
      <c r="G71" s="286"/>
      <c r="H71" s="287">
        <v>10</v>
      </c>
      <c r="I71" s="287"/>
      <c r="J71" s="287">
        <v>5</v>
      </c>
      <c r="K71" s="287"/>
      <c r="L71" s="287"/>
      <c r="M71" s="287"/>
      <c r="N71" s="287"/>
      <c r="O71" s="287"/>
      <c r="P71" s="236">
        <f t="shared" si="9"/>
        <v>15</v>
      </c>
      <c r="Q71" s="300"/>
      <c r="R71" s="566">
        <v>12</v>
      </c>
      <c r="S71" s="566">
        <v>1</v>
      </c>
      <c r="T71" s="566">
        <v>2</v>
      </c>
      <c r="U71" s="566"/>
      <c r="V71" s="262"/>
      <c r="W71" s="262"/>
      <c r="X71" s="262"/>
      <c r="Y71" s="301"/>
      <c r="Z71" s="237">
        <f t="shared" si="10"/>
        <v>15</v>
      </c>
      <c r="AA71" s="352"/>
      <c r="AB71" s="382">
        <v>16</v>
      </c>
      <c r="AC71" s="382"/>
      <c r="AD71" s="382">
        <v>5</v>
      </c>
      <c r="AE71" s="382"/>
      <c r="AF71" s="353"/>
      <c r="AG71" s="353">
        <v>1</v>
      </c>
      <c r="AH71" s="353"/>
      <c r="AI71" s="301"/>
      <c r="AJ71" s="236">
        <f t="shared" si="11"/>
        <v>22</v>
      </c>
      <c r="AK71" s="374"/>
      <c r="AL71" s="382">
        <v>9</v>
      </c>
      <c r="AM71" s="382"/>
      <c r="AN71" s="382"/>
      <c r="AO71" s="382"/>
      <c r="AP71" s="353"/>
      <c r="AQ71" s="353"/>
      <c r="AR71" s="353"/>
      <c r="AS71" s="301"/>
      <c r="AT71" s="237">
        <f t="shared" si="12"/>
        <v>9</v>
      </c>
      <c r="AU71" s="352"/>
      <c r="AV71" s="382">
        <v>7</v>
      </c>
      <c r="AW71" s="382"/>
      <c r="AX71" s="382">
        <v>1</v>
      </c>
      <c r="AY71" s="382"/>
      <c r="AZ71" s="353"/>
      <c r="BA71" s="353"/>
      <c r="BB71" s="353"/>
      <c r="BC71" s="301"/>
      <c r="BD71" s="236">
        <f t="shared" si="13"/>
        <v>8</v>
      </c>
      <c r="BE71" s="374"/>
      <c r="BF71" s="382">
        <v>7</v>
      </c>
      <c r="BG71" s="382">
        <v>2</v>
      </c>
      <c r="BH71" s="382">
        <v>4</v>
      </c>
      <c r="BI71" s="382"/>
      <c r="BJ71" s="353"/>
      <c r="BK71" s="353"/>
      <c r="BL71" s="353"/>
      <c r="BM71" s="301"/>
      <c r="BN71" s="236">
        <f t="shared" si="14"/>
        <v>13</v>
      </c>
      <c r="BO71" s="735"/>
      <c r="BP71" s="194">
        <f t="shared" si="15"/>
        <v>45</v>
      </c>
      <c r="BQ71" s="194">
        <f t="shared" si="16"/>
        <v>37</v>
      </c>
      <c r="BR71" s="108">
        <f t="shared" si="6"/>
        <v>82</v>
      </c>
    </row>
    <row r="72" spans="1:70" ht="36.75" customHeight="1" thickBot="1" x14ac:dyDescent="0.35">
      <c r="A72" s="59" t="s">
        <v>46</v>
      </c>
      <c r="B72" s="64" t="s">
        <v>98</v>
      </c>
      <c r="C72" s="64" t="s">
        <v>99</v>
      </c>
      <c r="D72" s="65" t="s">
        <v>90</v>
      </c>
      <c r="E72" s="62" t="s">
        <v>91</v>
      </c>
      <c r="F72" s="598" t="s">
        <v>48</v>
      </c>
      <c r="G72" s="298"/>
      <c r="H72" s="295">
        <v>6</v>
      </c>
      <c r="I72" s="295"/>
      <c r="J72" s="295"/>
      <c r="K72" s="295"/>
      <c r="L72" s="295"/>
      <c r="M72" s="295"/>
      <c r="N72" s="295"/>
      <c r="O72" s="295"/>
      <c r="P72" s="236">
        <f t="shared" si="9"/>
        <v>6</v>
      </c>
      <c r="Q72" s="344"/>
      <c r="R72" s="578">
        <v>12</v>
      </c>
      <c r="S72" s="578"/>
      <c r="T72" s="578"/>
      <c r="U72" s="578"/>
      <c r="V72" s="345"/>
      <c r="W72" s="345"/>
      <c r="X72" s="345"/>
      <c r="Y72" s="346"/>
      <c r="Z72" s="237">
        <f t="shared" si="10"/>
        <v>12</v>
      </c>
      <c r="AA72" s="372"/>
      <c r="AB72" s="578">
        <v>7</v>
      </c>
      <c r="AC72" s="578"/>
      <c r="AD72" s="578"/>
      <c r="AE72" s="578"/>
      <c r="AF72" s="345"/>
      <c r="AG72" s="345"/>
      <c r="AH72" s="345"/>
      <c r="AI72" s="346"/>
      <c r="AJ72" s="236">
        <f t="shared" si="11"/>
        <v>7</v>
      </c>
      <c r="AK72" s="374"/>
      <c r="AL72" s="382">
        <v>11</v>
      </c>
      <c r="AM72" s="382"/>
      <c r="AN72" s="382"/>
      <c r="AO72" s="382"/>
      <c r="AP72" s="353">
        <v>2</v>
      </c>
      <c r="AQ72" s="353"/>
      <c r="AR72" s="353"/>
      <c r="AS72" s="301"/>
      <c r="AT72" s="237">
        <f t="shared" si="12"/>
        <v>13</v>
      </c>
      <c r="AU72" s="372"/>
      <c r="AV72" s="578">
        <v>7</v>
      </c>
      <c r="AW72" s="578"/>
      <c r="AX72" s="578"/>
      <c r="AY72" s="578"/>
      <c r="AZ72" s="345"/>
      <c r="BA72" s="345"/>
      <c r="BB72" s="345"/>
      <c r="BC72" s="346"/>
      <c r="BD72" s="236">
        <f t="shared" si="13"/>
        <v>7</v>
      </c>
      <c r="BE72" s="344"/>
      <c r="BF72" s="578">
        <v>7</v>
      </c>
      <c r="BG72" s="578"/>
      <c r="BH72" s="578"/>
      <c r="BI72" s="578"/>
      <c r="BJ72" s="345"/>
      <c r="BK72" s="345"/>
      <c r="BL72" s="345"/>
      <c r="BM72" s="346"/>
      <c r="BN72" s="236">
        <f t="shared" si="14"/>
        <v>7</v>
      </c>
      <c r="BO72" s="735"/>
      <c r="BP72" s="194">
        <f t="shared" si="15"/>
        <v>20</v>
      </c>
      <c r="BQ72" s="194">
        <f t="shared" si="16"/>
        <v>32</v>
      </c>
      <c r="BR72" s="108">
        <f t="shared" si="6"/>
        <v>52</v>
      </c>
    </row>
    <row r="73" spans="1:70" ht="36.75" customHeight="1" thickBot="1" x14ac:dyDescent="0.35">
      <c r="A73" s="59" t="s">
        <v>46</v>
      </c>
      <c r="B73" s="64" t="s">
        <v>100</v>
      </c>
      <c r="C73" s="64" t="s">
        <v>113</v>
      </c>
      <c r="D73" s="65" t="s">
        <v>90</v>
      </c>
      <c r="E73" s="62" t="s">
        <v>91</v>
      </c>
      <c r="F73" s="63" t="s">
        <v>48</v>
      </c>
      <c r="G73" s="296"/>
      <c r="H73" s="297">
        <v>16</v>
      </c>
      <c r="I73" s="297"/>
      <c r="J73" s="297"/>
      <c r="K73" s="297"/>
      <c r="L73" s="297"/>
      <c r="M73" s="297">
        <v>3</v>
      </c>
      <c r="N73" s="297"/>
      <c r="O73" s="297"/>
      <c r="P73" s="236">
        <f t="shared" si="9"/>
        <v>19</v>
      </c>
      <c r="Q73" s="347"/>
      <c r="R73" s="551">
        <v>15</v>
      </c>
      <c r="S73" s="551"/>
      <c r="T73" s="551"/>
      <c r="U73" s="551"/>
      <c r="V73" s="348"/>
      <c r="W73" s="348">
        <v>7</v>
      </c>
      <c r="X73" s="348"/>
      <c r="Y73" s="336"/>
      <c r="Z73" s="237">
        <f t="shared" si="10"/>
        <v>22</v>
      </c>
      <c r="AA73" s="367">
        <v>4</v>
      </c>
      <c r="AB73" s="551">
        <v>4</v>
      </c>
      <c r="AC73" s="551"/>
      <c r="AD73" s="551"/>
      <c r="AE73" s="551"/>
      <c r="AF73" s="348"/>
      <c r="AG73" s="348">
        <v>2</v>
      </c>
      <c r="AH73" s="348"/>
      <c r="AI73" s="336"/>
      <c r="AJ73" s="236">
        <f t="shared" si="11"/>
        <v>10</v>
      </c>
      <c r="AK73" s="347">
        <v>7</v>
      </c>
      <c r="AL73" s="551">
        <v>11</v>
      </c>
      <c r="AM73" s="551"/>
      <c r="AN73" s="551"/>
      <c r="AO73" s="551"/>
      <c r="AP73" s="348"/>
      <c r="AQ73" s="348">
        <v>2</v>
      </c>
      <c r="AR73" s="348"/>
      <c r="AS73" s="336"/>
      <c r="AT73" s="237">
        <f t="shared" si="12"/>
        <v>20</v>
      </c>
      <c r="AU73" s="367">
        <v>3</v>
      </c>
      <c r="AV73" s="551">
        <v>7</v>
      </c>
      <c r="AW73" s="551"/>
      <c r="AX73" s="551"/>
      <c r="AY73" s="551"/>
      <c r="AZ73" s="348"/>
      <c r="BA73" s="348"/>
      <c r="BB73" s="348"/>
      <c r="BC73" s="336"/>
      <c r="BD73" s="236">
        <f t="shared" si="13"/>
        <v>10</v>
      </c>
      <c r="BE73" s="347">
        <v>0</v>
      </c>
      <c r="BF73" s="551">
        <v>17</v>
      </c>
      <c r="BG73" s="551"/>
      <c r="BH73" s="551"/>
      <c r="BI73" s="551"/>
      <c r="BJ73" s="348"/>
      <c r="BK73" s="348">
        <v>0</v>
      </c>
      <c r="BL73" s="348"/>
      <c r="BM73" s="336"/>
      <c r="BN73" s="236">
        <f t="shared" si="14"/>
        <v>17</v>
      </c>
      <c r="BO73" s="735"/>
      <c r="BP73" s="194">
        <f t="shared" si="15"/>
        <v>39</v>
      </c>
      <c r="BQ73" s="194">
        <f t="shared" si="16"/>
        <v>59</v>
      </c>
      <c r="BR73" s="108">
        <f t="shared" si="6"/>
        <v>98</v>
      </c>
    </row>
    <row r="74" spans="1:70" ht="36.75" customHeight="1" thickBot="1" x14ac:dyDescent="0.35">
      <c r="A74" s="59" t="s">
        <v>46</v>
      </c>
      <c r="B74" s="64" t="s">
        <v>101</v>
      </c>
      <c r="C74" s="64" t="s">
        <v>165</v>
      </c>
      <c r="D74" s="65" t="s">
        <v>90</v>
      </c>
      <c r="E74" s="62" t="s">
        <v>91</v>
      </c>
      <c r="F74" s="63" t="s">
        <v>48</v>
      </c>
      <c r="G74" s="261"/>
      <c r="H74" s="566">
        <v>3</v>
      </c>
      <c r="I74" s="566"/>
      <c r="J74" s="566"/>
      <c r="K74" s="566"/>
      <c r="L74" s="262"/>
      <c r="M74" s="262"/>
      <c r="N74" s="262"/>
      <c r="O74" s="263"/>
      <c r="P74" s="236">
        <f t="shared" si="9"/>
        <v>3</v>
      </c>
      <c r="Q74" s="300"/>
      <c r="R74" s="566">
        <v>3</v>
      </c>
      <c r="S74" s="566"/>
      <c r="T74" s="566"/>
      <c r="U74" s="566"/>
      <c r="V74" s="262"/>
      <c r="W74" s="262"/>
      <c r="X74" s="262"/>
      <c r="Y74" s="301"/>
      <c r="Z74" s="237">
        <f t="shared" si="10"/>
        <v>3</v>
      </c>
      <c r="AA74" s="352"/>
      <c r="AB74" s="382">
        <v>6</v>
      </c>
      <c r="AC74" s="382"/>
      <c r="AD74" s="382"/>
      <c r="AE74" s="382"/>
      <c r="AF74" s="353"/>
      <c r="AG74" s="353"/>
      <c r="AH74" s="353"/>
      <c r="AI74" s="301"/>
      <c r="AJ74" s="236">
        <f t="shared" si="11"/>
        <v>6</v>
      </c>
      <c r="AK74" s="374"/>
      <c r="AL74" s="382">
        <v>3</v>
      </c>
      <c r="AM74" s="382"/>
      <c r="AN74" s="382"/>
      <c r="AO74" s="382"/>
      <c r="AP74" s="353"/>
      <c r="AQ74" s="353">
        <v>1</v>
      </c>
      <c r="AR74" s="353"/>
      <c r="AS74" s="301"/>
      <c r="AT74" s="237">
        <f t="shared" si="12"/>
        <v>4</v>
      </c>
      <c r="AU74" s="373"/>
      <c r="AV74" s="579">
        <v>1</v>
      </c>
      <c r="AW74" s="579"/>
      <c r="AX74" s="579"/>
      <c r="AY74" s="579"/>
      <c r="AZ74" s="350"/>
      <c r="BA74" s="350">
        <v>1</v>
      </c>
      <c r="BB74" s="350"/>
      <c r="BC74" s="351"/>
      <c r="BD74" s="236">
        <f t="shared" si="13"/>
        <v>2</v>
      </c>
      <c r="BE74" s="349"/>
      <c r="BF74" s="579">
        <v>6</v>
      </c>
      <c r="BG74" s="579"/>
      <c r="BH74" s="579"/>
      <c r="BI74" s="579"/>
      <c r="BJ74" s="350"/>
      <c r="BK74" s="350">
        <v>2</v>
      </c>
      <c r="BL74" s="350"/>
      <c r="BM74" s="351"/>
      <c r="BN74" s="236">
        <f t="shared" si="14"/>
        <v>8</v>
      </c>
      <c r="BO74" s="735"/>
      <c r="BP74" s="194">
        <f t="shared" si="15"/>
        <v>11</v>
      </c>
      <c r="BQ74" s="194">
        <f t="shared" si="16"/>
        <v>15</v>
      </c>
      <c r="BR74" s="108">
        <f t="shared" si="6"/>
        <v>26</v>
      </c>
    </row>
    <row r="75" spans="1:70" ht="36.75" customHeight="1" thickBot="1" x14ac:dyDescent="0.35">
      <c r="A75" s="59" t="s">
        <v>46</v>
      </c>
      <c r="B75" s="64" t="s">
        <v>102</v>
      </c>
      <c r="C75" s="64" t="s">
        <v>166</v>
      </c>
      <c r="D75" s="65" t="s">
        <v>90</v>
      </c>
      <c r="E75" s="62" t="s">
        <v>91</v>
      </c>
      <c r="F75" s="63" t="s">
        <v>48</v>
      </c>
      <c r="G75" s="288"/>
      <c r="H75" s="289">
        <v>9</v>
      </c>
      <c r="I75" s="289"/>
      <c r="J75" s="289"/>
      <c r="K75" s="289"/>
      <c r="L75" s="289"/>
      <c r="M75" s="289"/>
      <c r="N75" s="289"/>
      <c r="O75" s="289"/>
      <c r="P75" s="236">
        <f t="shared" si="9"/>
        <v>9</v>
      </c>
      <c r="Q75" s="334"/>
      <c r="R75" s="456">
        <v>13</v>
      </c>
      <c r="S75" s="456"/>
      <c r="T75" s="456"/>
      <c r="U75" s="456"/>
      <c r="V75" s="335"/>
      <c r="W75" s="335"/>
      <c r="X75" s="335"/>
      <c r="Y75" s="336"/>
      <c r="Z75" s="237">
        <f t="shared" si="10"/>
        <v>13</v>
      </c>
      <c r="AA75" s="367"/>
      <c r="AB75" s="551">
        <v>8</v>
      </c>
      <c r="AC75" s="551"/>
      <c r="AD75" s="551"/>
      <c r="AE75" s="551"/>
      <c r="AF75" s="348"/>
      <c r="AG75" s="348"/>
      <c r="AH75" s="348"/>
      <c r="AI75" s="336"/>
      <c r="AJ75" s="236">
        <f t="shared" si="11"/>
        <v>8</v>
      </c>
      <c r="AK75" s="347"/>
      <c r="AL75" s="551">
        <v>19</v>
      </c>
      <c r="AM75" s="551"/>
      <c r="AN75" s="551"/>
      <c r="AO75" s="551"/>
      <c r="AP75" s="348"/>
      <c r="AQ75" s="348"/>
      <c r="AR75" s="348"/>
      <c r="AS75" s="336"/>
      <c r="AT75" s="237">
        <f t="shared" si="12"/>
        <v>19</v>
      </c>
      <c r="AU75" s="367"/>
      <c r="AV75" s="551">
        <v>8</v>
      </c>
      <c r="AW75" s="551"/>
      <c r="AX75" s="551"/>
      <c r="AY75" s="551"/>
      <c r="AZ75" s="348"/>
      <c r="BA75" s="348"/>
      <c r="BB75" s="348"/>
      <c r="BC75" s="336"/>
      <c r="BD75" s="236">
        <f t="shared" si="13"/>
        <v>8</v>
      </c>
      <c r="BE75" s="347"/>
      <c r="BF75" s="551">
        <v>7</v>
      </c>
      <c r="BG75" s="551"/>
      <c r="BH75" s="551"/>
      <c r="BI75" s="551"/>
      <c r="BJ75" s="348"/>
      <c r="BK75" s="348"/>
      <c r="BL75" s="348"/>
      <c r="BM75" s="336"/>
      <c r="BN75" s="236">
        <f t="shared" si="14"/>
        <v>7</v>
      </c>
      <c r="BO75" s="735"/>
      <c r="BP75" s="194">
        <f t="shared" si="15"/>
        <v>25</v>
      </c>
      <c r="BQ75" s="194">
        <f t="shared" si="16"/>
        <v>39</v>
      </c>
      <c r="BR75" s="108">
        <f t="shared" ref="BR75:BR81" si="17">SUM(BP75:BQ75)</f>
        <v>64</v>
      </c>
    </row>
    <row r="76" spans="1:70" ht="36.75" customHeight="1" thickBot="1" x14ac:dyDescent="0.35">
      <c r="A76" s="59" t="s">
        <v>46</v>
      </c>
      <c r="B76" s="64" t="s">
        <v>103</v>
      </c>
      <c r="C76" s="64" t="s">
        <v>104</v>
      </c>
      <c r="D76" s="65" t="s">
        <v>90</v>
      </c>
      <c r="E76" s="62" t="s">
        <v>91</v>
      </c>
      <c r="F76" s="63" t="s">
        <v>48</v>
      </c>
      <c r="G76" s="288"/>
      <c r="H76" s="289">
        <v>9</v>
      </c>
      <c r="I76" s="289">
        <v>1</v>
      </c>
      <c r="J76" s="289"/>
      <c r="K76" s="289"/>
      <c r="L76" s="289"/>
      <c r="M76" s="289">
        <v>3</v>
      </c>
      <c r="N76" s="289"/>
      <c r="O76" s="289"/>
      <c r="P76" s="236">
        <f t="shared" si="9"/>
        <v>13</v>
      </c>
      <c r="Q76" s="334"/>
      <c r="R76" s="456">
        <v>4</v>
      </c>
      <c r="S76" s="456"/>
      <c r="T76" s="456"/>
      <c r="U76" s="456"/>
      <c r="V76" s="335"/>
      <c r="W76" s="335"/>
      <c r="X76" s="335"/>
      <c r="Y76" s="336"/>
      <c r="Z76" s="237">
        <f t="shared" si="10"/>
        <v>4</v>
      </c>
      <c r="AA76" s="367"/>
      <c r="AB76" s="551">
        <v>16</v>
      </c>
      <c r="AC76" s="551">
        <v>2</v>
      </c>
      <c r="AD76" s="551"/>
      <c r="AE76" s="551"/>
      <c r="AF76" s="348"/>
      <c r="AG76" s="348">
        <v>3</v>
      </c>
      <c r="AH76" s="348"/>
      <c r="AI76" s="336"/>
      <c r="AJ76" s="236">
        <f t="shared" si="11"/>
        <v>21</v>
      </c>
      <c r="AK76" s="347"/>
      <c r="AL76" s="551">
        <v>8</v>
      </c>
      <c r="AM76" s="551">
        <v>2</v>
      </c>
      <c r="AN76" s="551"/>
      <c r="AO76" s="551"/>
      <c r="AP76" s="348"/>
      <c r="AQ76" s="348">
        <v>3</v>
      </c>
      <c r="AR76" s="348"/>
      <c r="AS76" s="336"/>
      <c r="AT76" s="237">
        <f t="shared" si="12"/>
        <v>13</v>
      </c>
      <c r="AU76" s="367"/>
      <c r="AV76" s="551">
        <v>8</v>
      </c>
      <c r="AW76" s="551">
        <v>1</v>
      </c>
      <c r="AX76" s="551"/>
      <c r="AY76" s="551"/>
      <c r="AZ76" s="348"/>
      <c r="BA76" s="348"/>
      <c r="BB76" s="348"/>
      <c r="BC76" s="336"/>
      <c r="BD76" s="236">
        <f t="shared" si="13"/>
        <v>9</v>
      </c>
      <c r="BE76" s="347"/>
      <c r="BF76" s="551">
        <v>10</v>
      </c>
      <c r="BG76" s="551">
        <v>1</v>
      </c>
      <c r="BH76" s="551"/>
      <c r="BI76" s="551"/>
      <c r="BJ76" s="348"/>
      <c r="BK76" s="348"/>
      <c r="BL76" s="348"/>
      <c r="BM76" s="336"/>
      <c r="BN76" s="236">
        <f t="shared" si="14"/>
        <v>11</v>
      </c>
      <c r="BO76" s="735"/>
      <c r="BP76" s="194">
        <f t="shared" si="15"/>
        <v>43</v>
      </c>
      <c r="BQ76" s="194">
        <f t="shared" si="16"/>
        <v>28</v>
      </c>
      <c r="BR76" s="108">
        <f t="shared" si="17"/>
        <v>71</v>
      </c>
    </row>
    <row r="77" spans="1:70" ht="36.75" customHeight="1" thickBot="1" x14ac:dyDescent="0.35">
      <c r="A77" s="59" t="s">
        <v>46</v>
      </c>
      <c r="B77" s="64" t="s">
        <v>105</v>
      </c>
      <c r="C77" s="66" t="s">
        <v>167</v>
      </c>
      <c r="D77" s="61" t="s">
        <v>90</v>
      </c>
      <c r="E77" s="62" t="s">
        <v>91</v>
      </c>
      <c r="F77" s="63" t="s">
        <v>48</v>
      </c>
      <c r="G77" s="261">
        <v>0</v>
      </c>
      <c r="H77" s="566">
        <v>1</v>
      </c>
      <c r="I77" s="566">
        <v>0</v>
      </c>
      <c r="J77" s="566">
        <v>5</v>
      </c>
      <c r="K77" s="566">
        <v>0</v>
      </c>
      <c r="L77" s="262">
        <v>0</v>
      </c>
      <c r="M77" s="262">
        <v>3</v>
      </c>
      <c r="N77" s="262"/>
      <c r="O77" s="263"/>
      <c r="P77" s="236">
        <f t="shared" si="9"/>
        <v>9</v>
      </c>
      <c r="Q77" s="300"/>
      <c r="R77" s="566">
        <v>4</v>
      </c>
      <c r="S77" s="566"/>
      <c r="T77" s="566">
        <v>1</v>
      </c>
      <c r="U77" s="566"/>
      <c r="V77" s="262">
        <v>0</v>
      </c>
      <c r="W77" s="262">
        <v>2</v>
      </c>
      <c r="X77" s="262"/>
      <c r="Y77" s="301"/>
      <c r="Z77" s="237">
        <f t="shared" si="10"/>
        <v>7</v>
      </c>
      <c r="AA77" s="352"/>
      <c r="AB77" s="382">
        <v>5</v>
      </c>
      <c r="AC77" s="382">
        <v>1</v>
      </c>
      <c r="AD77" s="382">
        <v>3</v>
      </c>
      <c r="AE77" s="382"/>
      <c r="AF77" s="353"/>
      <c r="AG77" s="353">
        <v>1</v>
      </c>
      <c r="AH77" s="353"/>
      <c r="AI77" s="301"/>
      <c r="AJ77" s="236">
        <f t="shared" si="11"/>
        <v>10</v>
      </c>
      <c r="AK77" s="374"/>
      <c r="AL77" s="382">
        <v>7</v>
      </c>
      <c r="AM77" s="382"/>
      <c r="AN77" s="382">
        <v>4</v>
      </c>
      <c r="AO77" s="382"/>
      <c r="AP77" s="353"/>
      <c r="AQ77" s="353"/>
      <c r="AR77" s="353"/>
      <c r="AS77" s="301"/>
      <c r="AT77" s="237">
        <f t="shared" si="12"/>
        <v>11</v>
      </c>
      <c r="AU77" s="352"/>
      <c r="AV77" s="382">
        <v>4</v>
      </c>
      <c r="AW77" s="382"/>
      <c r="AX77" s="382">
        <v>6</v>
      </c>
      <c r="AY77" s="382"/>
      <c r="AZ77" s="353"/>
      <c r="BA77" s="353"/>
      <c r="BB77" s="353"/>
      <c r="BC77" s="301"/>
      <c r="BD77" s="236">
        <f t="shared" si="13"/>
        <v>10</v>
      </c>
      <c r="BE77" s="374"/>
      <c r="BF77" s="382">
        <v>7</v>
      </c>
      <c r="BG77" s="382"/>
      <c r="BH77" s="382">
        <v>6</v>
      </c>
      <c r="BI77" s="382"/>
      <c r="BJ77" s="353">
        <v>1</v>
      </c>
      <c r="BK77" s="353"/>
      <c r="BL77" s="353"/>
      <c r="BM77" s="301"/>
      <c r="BN77" s="236">
        <f t="shared" si="14"/>
        <v>14</v>
      </c>
      <c r="BO77" s="735"/>
      <c r="BP77" s="194">
        <f t="shared" si="15"/>
        <v>29</v>
      </c>
      <c r="BQ77" s="194">
        <f>SUM(Z77,AT77,BN77)</f>
        <v>32</v>
      </c>
      <c r="BR77" s="108">
        <f t="shared" si="17"/>
        <v>61</v>
      </c>
    </row>
    <row r="78" spans="1:70" ht="36.75" customHeight="1" thickBot="1" x14ac:dyDescent="0.35">
      <c r="A78" s="59" t="s">
        <v>46</v>
      </c>
      <c r="B78" s="64" t="s">
        <v>106</v>
      </c>
      <c r="C78" s="64" t="s">
        <v>168</v>
      </c>
      <c r="D78" s="61" t="s">
        <v>90</v>
      </c>
      <c r="E78" s="62" t="s">
        <v>91</v>
      </c>
      <c r="F78" s="63" t="s">
        <v>48</v>
      </c>
      <c r="G78" s="261"/>
      <c r="H78" s="566">
        <v>32</v>
      </c>
      <c r="I78" s="566"/>
      <c r="J78" s="566"/>
      <c r="K78" s="566"/>
      <c r="L78" s="262"/>
      <c r="M78" s="262">
        <v>3</v>
      </c>
      <c r="N78" s="262"/>
      <c r="O78" s="263"/>
      <c r="P78" s="236">
        <f t="shared" si="9"/>
        <v>35</v>
      </c>
      <c r="Q78" s="300"/>
      <c r="R78" s="566">
        <v>16</v>
      </c>
      <c r="S78" s="566"/>
      <c r="T78" s="566"/>
      <c r="U78" s="566"/>
      <c r="V78" s="262"/>
      <c r="W78" s="262">
        <v>1</v>
      </c>
      <c r="X78" s="262"/>
      <c r="Y78" s="301"/>
      <c r="Z78" s="237">
        <f t="shared" si="10"/>
        <v>17</v>
      </c>
      <c r="AA78" s="352"/>
      <c r="AB78" s="382">
        <v>7</v>
      </c>
      <c r="AC78" s="382"/>
      <c r="AD78" s="382"/>
      <c r="AE78" s="382"/>
      <c r="AF78" s="353"/>
      <c r="AG78" s="353"/>
      <c r="AH78" s="353"/>
      <c r="AI78" s="301"/>
      <c r="AJ78" s="236">
        <f t="shared" si="11"/>
        <v>7</v>
      </c>
      <c r="AK78" s="374"/>
      <c r="AL78" s="382">
        <v>14</v>
      </c>
      <c r="AM78" s="382"/>
      <c r="AN78" s="382"/>
      <c r="AO78" s="382"/>
      <c r="AP78" s="353"/>
      <c r="AQ78" s="353">
        <v>3</v>
      </c>
      <c r="AR78" s="353"/>
      <c r="AS78" s="301"/>
      <c r="AT78" s="237">
        <f t="shared" si="12"/>
        <v>17</v>
      </c>
      <c r="AU78" s="352"/>
      <c r="AV78" s="382">
        <v>14</v>
      </c>
      <c r="AW78" s="382"/>
      <c r="AX78" s="382"/>
      <c r="AY78" s="382"/>
      <c r="AZ78" s="353"/>
      <c r="BA78" s="353">
        <v>1</v>
      </c>
      <c r="BB78" s="353"/>
      <c r="BC78" s="301"/>
      <c r="BD78" s="236">
        <f t="shared" si="13"/>
        <v>15</v>
      </c>
      <c r="BE78" s="374"/>
      <c r="BF78" s="382">
        <v>18</v>
      </c>
      <c r="BG78" s="382"/>
      <c r="BH78" s="382"/>
      <c r="BI78" s="382"/>
      <c r="BJ78" s="353"/>
      <c r="BK78" s="353">
        <v>3</v>
      </c>
      <c r="BL78" s="353"/>
      <c r="BM78" s="301"/>
      <c r="BN78" s="236">
        <f t="shared" si="14"/>
        <v>21</v>
      </c>
      <c r="BO78" s="735"/>
      <c r="BP78" s="194">
        <f t="shared" si="15"/>
        <v>57</v>
      </c>
      <c r="BQ78" s="194">
        <f t="shared" si="16"/>
        <v>55</v>
      </c>
      <c r="BR78" s="108">
        <f t="shared" si="17"/>
        <v>112</v>
      </c>
    </row>
    <row r="79" spans="1:70" ht="36.75" customHeight="1" thickBot="1" x14ac:dyDescent="0.35">
      <c r="A79" s="59" t="s">
        <v>46</v>
      </c>
      <c r="B79" s="64" t="s">
        <v>107</v>
      </c>
      <c r="C79" s="64" t="s">
        <v>169</v>
      </c>
      <c r="D79" s="61" t="s">
        <v>90</v>
      </c>
      <c r="E79" s="62" t="s">
        <v>91</v>
      </c>
      <c r="F79" s="63" t="s">
        <v>48</v>
      </c>
      <c r="G79" s="288"/>
      <c r="H79" s="289">
        <v>17</v>
      </c>
      <c r="I79" s="289"/>
      <c r="J79" s="289">
        <v>10</v>
      </c>
      <c r="K79" s="289"/>
      <c r="L79" s="289"/>
      <c r="M79" s="289"/>
      <c r="N79" s="289"/>
      <c r="O79" s="289"/>
      <c r="P79" s="236">
        <f t="shared" si="9"/>
        <v>27</v>
      </c>
      <c r="Q79" s="334"/>
      <c r="R79" s="456">
        <v>15</v>
      </c>
      <c r="S79" s="456"/>
      <c r="T79" s="456">
        <v>8</v>
      </c>
      <c r="U79" s="456"/>
      <c r="V79" s="335"/>
      <c r="W79" s="335"/>
      <c r="X79" s="335"/>
      <c r="Y79" s="336"/>
      <c r="Z79" s="237">
        <f t="shared" si="10"/>
        <v>23</v>
      </c>
      <c r="AA79" s="367"/>
      <c r="AB79" s="551">
        <v>9</v>
      </c>
      <c r="AC79" s="551">
        <v>2</v>
      </c>
      <c r="AD79" s="551">
        <v>12</v>
      </c>
      <c r="AE79" s="551"/>
      <c r="AF79" s="348"/>
      <c r="AG79" s="348"/>
      <c r="AH79" s="348"/>
      <c r="AI79" s="336"/>
      <c r="AJ79" s="236">
        <f t="shared" si="11"/>
        <v>23</v>
      </c>
      <c r="AK79" s="347"/>
      <c r="AL79" s="551">
        <v>17</v>
      </c>
      <c r="AM79" s="551">
        <v>2</v>
      </c>
      <c r="AN79" s="551">
        <v>4</v>
      </c>
      <c r="AO79" s="551"/>
      <c r="AP79" s="348"/>
      <c r="AQ79" s="348"/>
      <c r="AR79" s="348"/>
      <c r="AS79" s="336"/>
      <c r="AT79" s="237">
        <f t="shared" si="12"/>
        <v>23</v>
      </c>
      <c r="AU79" s="367"/>
      <c r="AV79" s="551">
        <v>3</v>
      </c>
      <c r="AW79" s="551">
        <v>2</v>
      </c>
      <c r="AX79" s="551">
        <v>7</v>
      </c>
      <c r="AY79" s="551"/>
      <c r="AZ79" s="348"/>
      <c r="BA79" s="348"/>
      <c r="BB79" s="348"/>
      <c r="BC79" s="336"/>
      <c r="BD79" s="236">
        <f t="shared" si="13"/>
        <v>12</v>
      </c>
      <c r="BE79" s="347"/>
      <c r="BF79" s="551">
        <v>3</v>
      </c>
      <c r="BG79" s="551">
        <v>1</v>
      </c>
      <c r="BH79" s="551">
        <v>1</v>
      </c>
      <c r="BI79" s="551"/>
      <c r="BJ79" s="348"/>
      <c r="BK79" s="348"/>
      <c r="BL79" s="348"/>
      <c r="BM79" s="336"/>
      <c r="BN79" s="236">
        <f t="shared" si="14"/>
        <v>5</v>
      </c>
      <c r="BO79" s="735"/>
      <c r="BP79" s="194">
        <f t="shared" si="15"/>
        <v>62</v>
      </c>
      <c r="BQ79" s="194">
        <f t="shared" si="16"/>
        <v>51</v>
      </c>
      <c r="BR79" s="108">
        <f t="shared" si="17"/>
        <v>113</v>
      </c>
    </row>
    <row r="80" spans="1:70" ht="36.75" customHeight="1" thickBot="1" x14ac:dyDescent="0.35">
      <c r="A80" s="59" t="s">
        <v>46</v>
      </c>
      <c r="B80" s="64" t="s">
        <v>108</v>
      </c>
      <c r="C80" s="64" t="s">
        <v>170</v>
      </c>
      <c r="D80" s="61" t="s">
        <v>90</v>
      </c>
      <c r="E80" s="62" t="s">
        <v>91</v>
      </c>
      <c r="F80" s="63" t="s">
        <v>48</v>
      </c>
      <c r="G80" s="286"/>
      <c r="H80" s="287">
        <v>3</v>
      </c>
      <c r="I80" s="287"/>
      <c r="J80" s="287">
        <v>4</v>
      </c>
      <c r="K80" s="287"/>
      <c r="L80" s="287"/>
      <c r="M80" s="287">
        <v>2</v>
      </c>
      <c r="N80" s="287"/>
      <c r="O80" s="287"/>
      <c r="P80" s="236">
        <f t="shared" si="9"/>
        <v>9</v>
      </c>
      <c r="Q80" s="300"/>
      <c r="R80" s="566">
        <v>3</v>
      </c>
      <c r="S80" s="566"/>
      <c r="T80" s="566">
        <v>7</v>
      </c>
      <c r="U80" s="566"/>
      <c r="V80" s="262"/>
      <c r="W80" s="262">
        <v>2</v>
      </c>
      <c r="X80" s="262"/>
      <c r="Y80" s="301"/>
      <c r="Z80" s="237">
        <f t="shared" si="10"/>
        <v>12</v>
      </c>
      <c r="AA80" s="367"/>
      <c r="AB80" s="551">
        <v>7</v>
      </c>
      <c r="AC80" s="551">
        <v>3</v>
      </c>
      <c r="AD80" s="551">
        <v>5</v>
      </c>
      <c r="AE80" s="551"/>
      <c r="AF80" s="348"/>
      <c r="AG80" s="348"/>
      <c r="AH80" s="348"/>
      <c r="AI80" s="336"/>
      <c r="AJ80" s="236">
        <f t="shared" si="11"/>
        <v>15</v>
      </c>
      <c r="AK80" s="347"/>
      <c r="AL80" s="551">
        <v>5</v>
      </c>
      <c r="AM80" s="551">
        <v>4</v>
      </c>
      <c r="AN80" s="551">
        <v>3</v>
      </c>
      <c r="AO80" s="551"/>
      <c r="AP80" s="348"/>
      <c r="AQ80" s="348">
        <v>1</v>
      </c>
      <c r="AR80" s="348"/>
      <c r="AS80" s="336"/>
      <c r="AT80" s="237">
        <f t="shared" si="12"/>
        <v>13</v>
      </c>
      <c r="AU80" s="367"/>
      <c r="AV80" s="551">
        <v>3</v>
      </c>
      <c r="AW80" s="551"/>
      <c r="AX80" s="551">
        <v>6</v>
      </c>
      <c r="AY80" s="551"/>
      <c r="AZ80" s="348"/>
      <c r="BA80" s="348">
        <v>3</v>
      </c>
      <c r="BB80" s="348"/>
      <c r="BC80" s="336"/>
      <c r="BD80" s="236">
        <f t="shared" si="13"/>
        <v>12</v>
      </c>
      <c r="BE80" s="347"/>
      <c r="BF80" s="551">
        <v>4</v>
      </c>
      <c r="BG80" s="551">
        <v>1</v>
      </c>
      <c r="BH80" s="551">
        <v>4</v>
      </c>
      <c r="BI80" s="551"/>
      <c r="BJ80" s="348"/>
      <c r="BK80" s="348">
        <v>1</v>
      </c>
      <c r="BL80" s="348"/>
      <c r="BM80" s="336"/>
      <c r="BN80" s="236">
        <f t="shared" si="14"/>
        <v>10</v>
      </c>
      <c r="BO80" s="735"/>
      <c r="BP80" s="194">
        <f t="shared" si="15"/>
        <v>36</v>
      </c>
      <c r="BQ80" s="194">
        <f t="shared" si="16"/>
        <v>35</v>
      </c>
      <c r="BR80" s="108">
        <f t="shared" si="17"/>
        <v>71</v>
      </c>
    </row>
    <row r="81" spans="1:74" ht="36.75" customHeight="1" thickBot="1" x14ac:dyDescent="0.35">
      <c r="A81" s="59" t="s">
        <v>46</v>
      </c>
      <c r="B81" s="64" t="s">
        <v>109</v>
      </c>
      <c r="C81" s="64" t="s">
        <v>171</v>
      </c>
      <c r="D81" s="61" t="s">
        <v>90</v>
      </c>
      <c r="E81" s="62" t="s">
        <v>91</v>
      </c>
      <c r="F81" s="63" t="s">
        <v>48</v>
      </c>
      <c r="G81" s="288"/>
      <c r="H81" s="289">
        <v>8</v>
      </c>
      <c r="I81" s="289"/>
      <c r="J81" s="289"/>
      <c r="K81" s="289"/>
      <c r="L81" s="289"/>
      <c r="M81" s="289"/>
      <c r="N81" s="289"/>
      <c r="O81" s="289">
        <v>1</v>
      </c>
      <c r="P81" s="236">
        <f t="shared" si="9"/>
        <v>9</v>
      </c>
      <c r="Q81" s="334"/>
      <c r="R81" s="456">
        <v>4</v>
      </c>
      <c r="S81" s="456"/>
      <c r="T81" s="456"/>
      <c r="U81" s="456"/>
      <c r="V81" s="335"/>
      <c r="W81" s="335">
        <v>2</v>
      </c>
      <c r="X81" s="335"/>
      <c r="Y81" s="336"/>
      <c r="Z81" s="237">
        <f t="shared" si="10"/>
        <v>6</v>
      </c>
      <c r="AA81" s="367"/>
      <c r="AB81" s="551">
        <v>5</v>
      </c>
      <c r="AC81" s="551">
        <v>1</v>
      </c>
      <c r="AD81" s="551"/>
      <c r="AE81" s="551"/>
      <c r="AF81" s="348"/>
      <c r="AG81" s="348">
        <v>1</v>
      </c>
      <c r="AH81" s="348"/>
      <c r="AI81" s="336"/>
      <c r="AJ81" s="236">
        <f t="shared" si="11"/>
        <v>7</v>
      </c>
      <c r="AK81" s="347"/>
      <c r="AL81" s="551">
        <v>1</v>
      </c>
      <c r="AM81" s="551"/>
      <c r="AN81" s="551"/>
      <c r="AO81" s="551"/>
      <c r="AP81" s="348"/>
      <c r="AQ81" s="348"/>
      <c r="AR81" s="348"/>
      <c r="AS81" s="336"/>
      <c r="AT81" s="237">
        <f t="shared" si="12"/>
        <v>1</v>
      </c>
      <c r="AU81" s="367"/>
      <c r="AV81" s="551">
        <v>6</v>
      </c>
      <c r="AW81" s="551"/>
      <c r="AX81" s="551"/>
      <c r="AY81" s="551"/>
      <c r="AZ81" s="348"/>
      <c r="BA81" s="348"/>
      <c r="BB81" s="348"/>
      <c r="BC81" s="336"/>
      <c r="BD81" s="236">
        <f t="shared" si="13"/>
        <v>6</v>
      </c>
      <c r="BE81" s="347"/>
      <c r="BF81" s="551">
        <v>4</v>
      </c>
      <c r="BG81" s="551"/>
      <c r="BH81" s="551"/>
      <c r="BI81" s="551"/>
      <c r="BJ81" s="348"/>
      <c r="BK81" s="348"/>
      <c r="BL81" s="348"/>
      <c r="BM81" s="336"/>
      <c r="BN81" s="236">
        <f t="shared" si="14"/>
        <v>4</v>
      </c>
      <c r="BO81" s="735"/>
      <c r="BP81" s="245">
        <f t="shared" si="15"/>
        <v>22</v>
      </c>
      <c r="BQ81" s="245">
        <f t="shared" si="16"/>
        <v>11</v>
      </c>
      <c r="BR81" s="108">
        <f t="shared" si="17"/>
        <v>33</v>
      </c>
    </row>
    <row r="82" spans="1:74" ht="36.75" customHeight="1" thickBot="1" x14ac:dyDescent="0.35">
      <c r="A82" s="59" t="s">
        <v>46</v>
      </c>
      <c r="B82" s="64" t="s">
        <v>110</v>
      </c>
      <c r="C82" s="64" t="s">
        <v>172</v>
      </c>
      <c r="D82" s="61" t="s">
        <v>90</v>
      </c>
      <c r="E82" s="62" t="s">
        <v>91</v>
      </c>
      <c r="F82" s="63" t="s">
        <v>48</v>
      </c>
      <c r="G82" s="288"/>
      <c r="H82" s="289">
        <v>8</v>
      </c>
      <c r="I82" s="289">
        <v>1</v>
      </c>
      <c r="J82" s="289">
        <v>7</v>
      </c>
      <c r="K82" s="289"/>
      <c r="L82" s="289"/>
      <c r="M82" s="289"/>
      <c r="N82" s="289"/>
      <c r="O82" s="289"/>
      <c r="P82" s="236">
        <f t="shared" si="9"/>
        <v>16</v>
      </c>
      <c r="Q82" s="334"/>
      <c r="R82" s="456">
        <v>14</v>
      </c>
      <c r="S82" s="456"/>
      <c r="T82" s="456">
        <v>8</v>
      </c>
      <c r="U82" s="456"/>
      <c r="V82" s="335"/>
      <c r="W82" s="335"/>
      <c r="X82" s="335"/>
      <c r="Y82" s="336"/>
      <c r="Z82" s="237">
        <f t="shared" si="10"/>
        <v>22</v>
      </c>
      <c r="AA82" s="367"/>
      <c r="AB82" s="551">
        <v>14</v>
      </c>
      <c r="AC82" s="551">
        <v>1</v>
      </c>
      <c r="AD82" s="551">
        <v>6</v>
      </c>
      <c r="AE82" s="551"/>
      <c r="AF82" s="348"/>
      <c r="AG82" s="348"/>
      <c r="AH82" s="348"/>
      <c r="AI82" s="336"/>
      <c r="AJ82" s="236">
        <f t="shared" si="11"/>
        <v>21</v>
      </c>
      <c r="AK82" s="347"/>
      <c r="AL82" s="551">
        <v>14</v>
      </c>
      <c r="AM82" s="551">
        <v>2</v>
      </c>
      <c r="AN82" s="551">
        <v>9</v>
      </c>
      <c r="AO82" s="551"/>
      <c r="AP82" s="348"/>
      <c r="AQ82" s="348">
        <v>3</v>
      </c>
      <c r="AR82" s="348"/>
      <c r="AS82" s="336">
        <v>2</v>
      </c>
      <c r="AT82" s="237">
        <f t="shared" si="12"/>
        <v>30</v>
      </c>
      <c r="AU82" s="367"/>
      <c r="AV82" s="551">
        <v>9</v>
      </c>
      <c r="AW82" s="551"/>
      <c r="AX82" s="551">
        <v>5</v>
      </c>
      <c r="AY82" s="551"/>
      <c r="AZ82" s="348"/>
      <c r="BA82" s="348"/>
      <c r="BB82" s="348"/>
      <c r="BC82" s="336"/>
      <c r="BD82" s="236">
        <f t="shared" si="13"/>
        <v>14</v>
      </c>
      <c r="BE82" s="347"/>
      <c r="BF82" s="551">
        <v>6</v>
      </c>
      <c r="BG82" s="551"/>
      <c r="BH82" s="551">
        <v>5</v>
      </c>
      <c r="BI82" s="551"/>
      <c r="BJ82" s="348"/>
      <c r="BK82" s="348"/>
      <c r="BL82" s="348"/>
      <c r="BM82" s="336"/>
      <c r="BN82" s="236">
        <f t="shared" si="14"/>
        <v>11</v>
      </c>
      <c r="BO82" s="735"/>
      <c r="BP82" s="194">
        <f t="shared" ref="BP82:BP88" si="18">SUM(P82,AJ82,BD82)</f>
        <v>51</v>
      </c>
      <c r="BQ82" s="194" t="s">
        <v>39</v>
      </c>
      <c r="BR82" s="108">
        <f t="shared" ref="BR82:BR88" si="19">SUM(BP82:BQ82)</f>
        <v>51</v>
      </c>
    </row>
    <row r="83" spans="1:74" ht="36.75" customHeight="1" thickBot="1" x14ac:dyDescent="0.35">
      <c r="A83" s="59" t="s">
        <v>46</v>
      </c>
      <c r="B83" s="64" t="s">
        <v>114</v>
      </c>
      <c r="C83" s="64" t="s">
        <v>173</v>
      </c>
      <c r="D83" s="61" t="s">
        <v>90</v>
      </c>
      <c r="E83" s="62" t="s">
        <v>91</v>
      </c>
      <c r="F83" s="63" t="s">
        <v>48</v>
      </c>
      <c r="G83" s="288"/>
      <c r="H83" s="289">
        <v>4</v>
      </c>
      <c r="I83" s="289"/>
      <c r="J83" s="289">
        <v>1</v>
      </c>
      <c r="K83" s="289"/>
      <c r="L83" s="289"/>
      <c r="M83" s="289">
        <v>1</v>
      </c>
      <c r="N83" s="289"/>
      <c r="O83" s="289"/>
      <c r="P83" s="236">
        <f t="shared" si="9"/>
        <v>6</v>
      </c>
      <c r="Q83" s="334"/>
      <c r="R83" s="456">
        <v>11</v>
      </c>
      <c r="S83" s="456"/>
      <c r="T83" s="456">
        <v>3</v>
      </c>
      <c r="U83" s="456"/>
      <c r="V83" s="335"/>
      <c r="W83" s="335"/>
      <c r="X83" s="335"/>
      <c r="Y83" s="336"/>
      <c r="Z83" s="237">
        <f t="shared" si="10"/>
        <v>14</v>
      </c>
      <c r="AA83" s="367"/>
      <c r="AB83" s="551">
        <v>9</v>
      </c>
      <c r="AC83" s="551"/>
      <c r="AD83" s="551">
        <v>2</v>
      </c>
      <c r="AE83" s="551"/>
      <c r="AF83" s="348"/>
      <c r="AG83" s="348"/>
      <c r="AH83" s="348"/>
      <c r="AI83" s="336"/>
      <c r="AJ83" s="236">
        <f t="shared" si="11"/>
        <v>11</v>
      </c>
      <c r="AK83" s="347"/>
      <c r="AL83" s="551">
        <v>10</v>
      </c>
      <c r="AM83" s="551"/>
      <c r="AN83" s="551">
        <v>2</v>
      </c>
      <c r="AO83" s="551"/>
      <c r="AP83" s="348"/>
      <c r="AQ83" s="348"/>
      <c r="AR83" s="348"/>
      <c r="AS83" s="336"/>
      <c r="AT83" s="237">
        <f t="shared" si="12"/>
        <v>12</v>
      </c>
      <c r="AU83" s="367"/>
      <c r="AV83" s="551">
        <v>6</v>
      </c>
      <c r="AW83" s="551"/>
      <c r="AX83" s="551">
        <v>4</v>
      </c>
      <c r="AY83" s="551"/>
      <c r="AZ83" s="348"/>
      <c r="BA83" s="348"/>
      <c r="BB83" s="348"/>
      <c r="BC83" s="336"/>
      <c r="BD83" s="236">
        <f t="shared" si="13"/>
        <v>10</v>
      </c>
      <c r="BE83" s="347"/>
      <c r="BF83" s="551">
        <v>9</v>
      </c>
      <c r="BG83" s="551"/>
      <c r="BH83" s="551">
        <v>2</v>
      </c>
      <c r="BI83" s="551"/>
      <c r="BJ83" s="348"/>
      <c r="BK83" s="348"/>
      <c r="BL83" s="348"/>
      <c r="BM83" s="336"/>
      <c r="BN83" s="236">
        <f t="shared" si="14"/>
        <v>11</v>
      </c>
      <c r="BO83" s="735"/>
      <c r="BP83" s="194">
        <f t="shared" si="18"/>
        <v>27</v>
      </c>
      <c r="BQ83" s="194">
        <f t="shared" si="16"/>
        <v>37</v>
      </c>
      <c r="BR83" s="108">
        <f t="shared" si="19"/>
        <v>64</v>
      </c>
    </row>
    <row r="84" spans="1:74" ht="36.75" customHeight="1" thickBot="1" x14ac:dyDescent="0.35">
      <c r="A84" s="59" t="s">
        <v>46</v>
      </c>
      <c r="B84" s="64" t="s">
        <v>115</v>
      </c>
      <c r="C84" s="64" t="s">
        <v>174</v>
      </c>
      <c r="D84" s="61" t="s">
        <v>90</v>
      </c>
      <c r="E84" s="62" t="s">
        <v>91</v>
      </c>
      <c r="F84" s="63" t="s">
        <v>48</v>
      </c>
      <c r="G84" s="298"/>
      <c r="H84" s="299">
        <v>10</v>
      </c>
      <c r="I84" s="299"/>
      <c r="J84" s="299"/>
      <c r="K84" s="299"/>
      <c r="L84" s="299"/>
      <c r="M84" s="299"/>
      <c r="N84" s="299"/>
      <c r="O84" s="299"/>
      <c r="P84" s="236">
        <f t="shared" si="9"/>
        <v>10</v>
      </c>
      <c r="Q84" s="349"/>
      <c r="R84" s="579">
        <v>4</v>
      </c>
      <c r="S84" s="579"/>
      <c r="T84" s="579">
        <v>1</v>
      </c>
      <c r="U84" s="579"/>
      <c r="V84" s="350"/>
      <c r="W84" s="350"/>
      <c r="X84" s="350"/>
      <c r="Y84" s="351"/>
      <c r="Z84" s="237">
        <f t="shared" si="10"/>
        <v>5</v>
      </c>
      <c r="AA84" s="373"/>
      <c r="AB84" s="579">
        <v>11</v>
      </c>
      <c r="AC84" s="579"/>
      <c r="AD84" s="579">
        <v>2</v>
      </c>
      <c r="AE84" s="579"/>
      <c r="AF84" s="350"/>
      <c r="AG84" s="350"/>
      <c r="AH84" s="350"/>
      <c r="AI84" s="351"/>
      <c r="AJ84" s="236">
        <f t="shared" si="11"/>
        <v>13</v>
      </c>
      <c r="AK84" s="349"/>
      <c r="AL84" s="579">
        <v>6</v>
      </c>
      <c r="AM84" s="579"/>
      <c r="AN84" s="579"/>
      <c r="AO84" s="579"/>
      <c r="AP84" s="350"/>
      <c r="AQ84" s="350"/>
      <c r="AR84" s="350"/>
      <c r="AS84" s="351"/>
      <c r="AT84" s="237">
        <f t="shared" si="12"/>
        <v>6</v>
      </c>
      <c r="AU84" s="373"/>
      <c r="AV84" s="579">
        <v>11</v>
      </c>
      <c r="AW84" s="579"/>
      <c r="AX84" s="579">
        <v>1</v>
      </c>
      <c r="AY84" s="579"/>
      <c r="AZ84" s="350"/>
      <c r="BA84" s="350"/>
      <c r="BB84" s="350"/>
      <c r="BC84" s="351"/>
      <c r="BD84" s="236">
        <f t="shared" si="13"/>
        <v>12</v>
      </c>
      <c r="BE84" s="349"/>
      <c r="BF84" s="579">
        <v>8</v>
      </c>
      <c r="BG84" s="579">
        <v>1</v>
      </c>
      <c r="BH84" s="579"/>
      <c r="BI84" s="579"/>
      <c r="BJ84" s="350"/>
      <c r="BK84" s="350"/>
      <c r="BL84" s="350"/>
      <c r="BM84" s="351"/>
      <c r="BN84" s="236">
        <f t="shared" si="14"/>
        <v>9</v>
      </c>
      <c r="BO84" s="735"/>
      <c r="BP84" s="194">
        <f t="shared" si="18"/>
        <v>35</v>
      </c>
      <c r="BQ84" s="194">
        <f t="shared" si="16"/>
        <v>20</v>
      </c>
      <c r="BR84" s="108">
        <f t="shared" si="19"/>
        <v>55</v>
      </c>
    </row>
    <row r="85" spans="1:74" ht="36.75" customHeight="1" thickBot="1" x14ac:dyDescent="0.35">
      <c r="A85" s="59" t="s">
        <v>46</v>
      </c>
      <c r="B85" s="64" t="s">
        <v>111</v>
      </c>
      <c r="C85" s="64" t="s">
        <v>175</v>
      </c>
      <c r="D85" s="61" t="s">
        <v>90</v>
      </c>
      <c r="E85" s="62" t="s">
        <v>91</v>
      </c>
      <c r="F85" s="63" t="s">
        <v>48</v>
      </c>
      <c r="G85" s="288"/>
      <c r="H85" s="289">
        <v>4</v>
      </c>
      <c r="I85" s="289"/>
      <c r="J85" s="289"/>
      <c r="K85" s="289"/>
      <c r="L85" s="289"/>
      <c r="M85" s="289"/>
      <c r="N85" s="289"/>
      <c r="O85" s="289"/>
      <c r="P85" s="236">
        <f t="shared" si="9"/>
        <v>4</v>
      </c>
      <c r="Q85" s="334"/>
      <c r="R85" s="456">
        <v>8</v>
      </c>
      <c r="S85" s="456">
        <v>1</v>
      </c>
      <c r="T85" s="456"/>
      <c r="U85" s="456"/>
      <c r="V85" s="335"/>
      <c r="W85" s="335">
        <v>1</v>
      </c>
      <c r="X85" s="335"/>
      <c r="Y85" s="336"/>
      <c r="Z85" s="237">
        <f t="shared" si="10"/>
        <v>10</v>
      </c>
      <c r="AA85" s="367"/>
      <c r="AB85" s="551">
        <v>2</v>
      </c>
      <c r="AC85" s="551"/>
      <c r="AD85" s="551"/>
      <c r="AE85" s="551"/>
      <c r="AF85" s="348"/>
      <c r="AG85" s="348"/>
      <c r="AH85" s="348"/>
      <c r="AI85" s="336"/>
      <c r="AJ85" s="236">
        <f t="shared" si="11"/>
        <v>2</v>
      </c>
      <c r="AK85" s="347"/>
      <c r="AL85" s="551">
        <v>11</v>
      </c>
      <c r="AM85" s="551"/>
      <c r="AN85" s="551"/>
      <c r="AO85" s="551"/>
      <c r="AP85" s="348"/>
      <c r="AQ85" s="348"/>
      <c r="AR85" s="348"/>
      <c r="AS85" s="336"/>
      <c r="AT85" s="237">
        <f t="shared" si="12"/>
        <v>11</v>
      </c>
      <c r="AU85" s="367"/>
      <c r="AV85" s="551">
        <v>3</v>
      </c>
      <c r="AW85" s="551"/>
      <c r="AX85" s="551"/>
      <c r="AY85" s="551"/>
      <c r="AZ85" s="348"/>
      <c r="BA85" s="348"/>
      <c r="BB85" s="348"/>
      <c r="BC85" s="336"/>
      <c r="BD85" s="236">
        <f t="shared" si="13"/>
        <v>3</v>
      </c>
      <c r="BE85" s="347"/>
      <c r="BF85" s="551">
        <v>8</v>
      </c>
      <c r="BG85" s="551"/>
      <c r="BH85" s="551"/>
      <c r="BI85" s="551"/>
      <c r="BJ85" s="348"/>
      <c r="BK85" s="348"/>
      <c r="BL85" s="348"/>
      <c r="BM85" s="336"/>
      <c r="BN85" s="236">
        <f t="shared" si="14"/>
        <v>8</v>
      </c>
      <c r="BO85" s="735"/>
      <c r="BP85" s="194">
        <f t="shared" si="18"/>
        <v>9</v>
      </c>
      <c r="BQ85" s="194">
        <f t="shared" si="16"/>
        <v>29</v>
      </c>
      <c r="BR85" s="108">
        <f t="shared" si="19"/>
        <v>38</v>
      </c>
    </row>
    <row r="86" spans="1:74" ht="36.75" customHeight="1" thickBot="1" x14ac:dyDescent="0.35">
      <c r="A86" s="59" t="s">
        <v>46</v>
      </c>
      <c r="B86" s="64" t="s">
        <v>117</v>
      </c>
      <c r="C86" s="64" t="s">
        <v>176</v>
      </c>
      <c r="D86" s="61" t="s">
        <v>90</v>
      </c>
      <c r="E86" s="62" t="s">
        <v>91</v>
      </c>
      <c r="F86" s="63" t="s">
        <v>48</v>
      </c>
      <c r="G86" s="288"/>
      <c r="H86" s="289">
        <v>3</v>
      </c>
      <c r="I86" s="289"/>
      <c r="J86" s="289"/>
      <c r="K86" s="289"/>
      <c r="L86" s="289"/>
      <c r="M86" s="289"/>
      <c r="N86" s="289"/>
      <c r="O86" s="289"/>
      <c r="P86" s="236">
        <f t="shared" si="9"/>
        <v>3</v>
      </c>
      <c r="Q86" s="334"/>
      <c r="R86" s="456">
        <v>5</v>
      </c>
      <c r="S86" s="456"/>
      <c r="T86" s="456"/>
      <c r="U86" s="456"/>
      <c r="V86" s="335"/>
      <c r="W86" s="335"/>
      <c r="X86" s="335"/>
      <c r="Y86" s="336"/>
      <c r="Z86" s="237">
        <f t="shared" si="10"/>
        <v>5</v>
      </c>
      <c r="AA86" s="367"/>
      <c r="AB86" s="551">
        <v>4</v>
      </c>
      <c r="AC86" s="551"/>
      <c r="AD86" s="551"/>
      <c r="AE86" s="551"/>
      <c r="AF86" s="348"/>
      <c r="AG86" s="348"/>
      <c r="AH86" s="348"/>
      <c r="AI86" s="336"/>
      <c r="AJ86" s="236">
        <f t="shared" si="11"/>
        <v>4</v>
      </c>
      <c r="AK86" s="347"/>
      <c r="AL86" s="551">
        <v>5</v>
      </c>
      <c r="AM86" s="551"/>
      <c r="AN86" s="551">
        <v>1</v>
      </c>
      <c r="AO86" s="551"/>
      <c r="AP86" s="348"/>
      <c r="AQ86" s="335"/>
      <c r="AR86" s="348"/>
      <c r="AS86" s="336"/>
      <c r="AT86" s="237">
        <f t="shared" si="12"/>
        <v>6</v>
      </c>
      <c r="AU86" s="367"/>
      <c r="AV86" s="551">
        <v>4</v>
      </c>
      <c r="AW86" s="551"/>
      <c r="AX86" s="551"/>
      <c r="AY86" s="551"/>
      <c r="AZ86" s="348"/>
      <c r="BA86" s="348"/>
      <c r="BB86" s="348"/>
      <c r="BC86" s="336"/>
      <c r="BD86" s="236">
        <f t="shared" si="13"/>
        <v>4</v>
      </c>
      <c r="BE86" s="347"/>
      <c r="BF86" s="551">
        <v>6</v>
      </c>
      <c r="BG86" s="551"/>
      <c r="BH86" s="551">
        <v>1</v>
      </c>
      <c r="BI86" s="551"/>
      <c r="BJ86" s="348"/>
      <c r="BK86" s="348"/>
      <c r="BL86" s="348"/>
      <c r="BM86" s="336"/>
      <c r="BN86" s="236">
        <f t="shared" si="14"/>
        <v>7</v>
      </c>
      <c r="BO86" s="735"/>
      <c r="BP86" s="194">
        <f t="shared" si="18"/>
        <v>11</v>
      </c>
      <c r="BQ86" s="194">
        <f t="shared" si="16"/>
        <v>18</v>
      </c>
      <c r="BR86" s="108">
        <f t="shared" si="19"/>
        <v>29</v>
      </c>
    </row>
    <row r="87" spans="1:74" ht="36.75" customHeight="1" thickBot="1" x14ac:dyDescent="0.35">
      <c r="A87" s="59" t="s">
        <v>46</v>
      </c>
      <c r="B87" s="64" t="s">
        <v>116</v>
      </c>
      <c r="C87" s="64" t="s">
        <v>177</v>
      </c>
      <c r="D87" s="61" t="s">
        <v>90</v>
      </c>
      <c r="E87" s="62" t="s">
        <v>91</v>
      </c>
      <c r="F87" s="63" t="s">
        <v>48</v>
      </c>
      <c r="G87" s="288"/>
      <c r="H87" s="289">
        <v>3</v>
      </c>
      <c r="I87" s="289"/>
      <c r="J87" s="289">
        <v>4</v>
      </c>
      <c r="K87" s="289"/>
      <c r="L87" s="289"/>
      <c r="M87" s="289"/>
      <c r="N87" s="289"/>
      <c r="O87" s="289"/>
      <c r="P87" s="236">
        <f t="shared" si="9"/>
        <v>7</v>
      </c>
      <c r="Q87" s="334"/>
      <c r="R87" s="456">
        <v>9</v>
      </c>
      <c r="S87" s="456"/>
      <c r="T87" s="456">
        <v>1</v>
      </c>
      <c r="U87" s="456"/>
      <c r="V87" s="335"/>
      <c r="W87" s="335"/>
      <c r="X87" s="335"/>
      <c r="Y87" s="336"/>
      <c r="Z87" s="237">
        <f t="shared" si="10"/>
        <v>10</v>
      </c>
      <c r="AA87" s="367"/>
      <c r="AB87" s="551">
        <v>3</v>
      </c>
      <c r="AC87" s="551"/>
      <c r="AD87" s="551">
        <v>1</v>
      </c>
      <c r="AE87" s="551"/>
      <c r="AF87" s="348"/>
      <c r="AG87" s="348"/>
      <c r="AH87" s="348"/>
      <c r="AI87" s="336"/>
      <c r="AJ87" s="236">
        <f t="shared" si="11"/>
        <v>4</v>
      </c>
      <c r="AK87" s="347"/>
      <c r="AL87" s="551">
        <v>7</v>
      </c>
      <c r="AM87" s="551"/>
      <c r="AN87" s="551">
        <v>3</v>
      </c>
      <c r="AO87" s="551"/>
      <c r="AP87" s="348"/>
      <c r="AQ87" s="335"/>
      <c r="AR87" s="348"/>
      <c r="AS87" s="336"/>
      <c r="AT87" s="237">
        <f t="shared" si="12"/>
        <v>10</v>
      </c>
      <c r="AU87" s="367"/>
      <c r="AV87" s="551">
        <v>2</v>
      </c>
      <c r="AW87" s="551"/>
      <c r="AX87" s="551"/>
      <c r="AY87" s="551"/>
      <c r="AZ87" s="348"/>
      <c r="BA87" s="348"/>
      <c r="BB87" s="348"/>
      <c r="BC87" s="336"/>
      <c r="BD87" s="236">
        <f t="shared" si="13"/>
        <v>2</v>
      </c>
      <c r="BE87" s="347"/>
      <c r="BF87" s="551">
        <v>10</v>
      </c>
      <c r="BG87" s="551"/>
      <c r="BH87" s="551"/>
      <c r="BI87" s="551"/>
      <c r="BJ87" s="348"/>
      <c r="BK87" s="348"/>
      <c r="BL87" s="348"/>
      <c r="BM87" s="336"/>
      <c r="BN87" s="236">
        <f t="shared" si="14"/>
        <v>10</v>
      </c>
      <c r="BO87" s="735"/>
      <c r="BP87" s="194">
        <f t="shared" si="18"/>
        <v>13</v>
      </c>
      <c r="BQ87" s="194">
        <f t="shared" si="16"/>
        <v>30</v>
      </c>
      <c r="BR87" s="108">
        <f t="shared" si="19"/>
        <v>43</v>
      </c>
    </row>
    <row r="88" spans="1:74" ht="36.75" customHeight="1" thickBot="1" x14ac:dyDescent="0.35">
      <c r="A88" s="59" t="s">
        <v>46</v>
      </c>
      <c r="B88" s="64" t="s">
        <v>112</v>
      </c>
      <c r="C88" s="64" t="s">
        <v>178</v>
      </c>
      <c r="D88" s="61" t="s">
        <v>90</v>
      </c>
      <c r="E88" s="62" t="s">
        <v>91</v>
      </c>
      <c r="F88" s="63" t="s">
        <v>48</v>
      </c>
      <c r="G88" s="288"/>
      <c r="H88" s="289">
        <v>8</v>
      </c>
      <c r="I88" s="289">
        <v>6</v>
      </c>
      <c r="J88" s="289"/>
      <c r="K88" s="289"/>
      <c r="L88" s="289"/>
      <c r="M88" s="289"/>
      <c r="N88" s="289"/>
      <c r="O88" s="289"/>
      <c r="P88" s="236">
        <f t="shared" si="9"/>
        <v>14</v>
      </c>
      <c r="Q88" s="334"/>
      <c r="R88" s="456">
        <v>19</v>
      </c>
      <c r="S88" s="456"/>
      <c r="T88" s="456"/>
      <c r="U88" s="456"/>
      <c r="V88" s="335"/>
      <c r="W88" s="335">
        <v>2</v>
      </c>
      <c r="X88" s="335"/>
      <c r="Y88" s="336"/>
      <c r="Z88" s="237">
        <f t="shared" si="10"/>
        <v>21</v>
      </c>
      <c r="AA88" s="367"/>
      <c r="AB88" s="551">
        <v>8</v>
      </c>
      <c r="AC88" s="551">
        <v>4</v>
      </c>
      <c r="AD88" s="551"/>
      <c r="AE88" s="551"/>
      <c r="AF88" s="348"/>
      <c r="AG88" s="348">
        <v>1</v>
      </c>
      <c r="AH88" s="348"/>
      <c r="AI88" s="336"/>
      <c r="AJ88" s="236">
        <f>SUM(AA88:AI88)</f>
        <v>13</v>
      </c>
      <c r="AK88" s="347"/>
      <c r="AL88" s="551">
        <v>12</v>
      </c>
      <c r="AM88" s="551">
        <v>3</v>
      </c>
      <c r="AN88" s="551"/>
      <c r="AO88" s="551"/>
      <c r="AP88" s="348"/>
      <c r="AQ88" s="348"/>
      <c r="AR88" s="348"/>
      <c r="AS88" s="336"/>
      <c r="AT88" s="237">
        <f t="shared" si="12"/>
        <v>15</v>
      </c>
      <c r="AU88" s="367"/>
      <c r="AV88" s="551">
        <v>7</v>
      </c>
      <c r="AW88" s="551"/>
      <c r="AX88" s="551"/>
      <c r="AY88" s="551"/>
      <c r="AZ88" s="348"/>
      <c r="BA88" s="348"/>
      <c r="BB88" s="348"/>
      <c r="BC88" s="336"/>
      <c r="BD88" s="236">
        <f>SUM(AU88:BC88)</f>
        <v>7</v>
      </c>
      <c r="BE88" s="347"/>
      <c r="BF88" s="551">
        <v>6</v>
      </c>
      <c r="BG88" s="551"/>
      <c r="BH88" s="551"/>
      <c r="BI88" s="551"/>
      <c r="BJ88" s="348"/>
      <c r="BK88" s="348">
        <v>2</v>
      </c>
      <c r="BL88" s="348"/>
      <c r="BM88" s="336"/>
      <c r="BN88" s="236">
        <f t="shared" si="14"/>
        <v>8</v>
      </c>
      <c r="BO88" s="735"/>
      <c r="BP88" s="194">
        <f t="shared" si="18"/>
        <v>34</v>
      </c>
      <c r="BQ88" s="194">
        <f>SUM(Z88,AT88,BN88)</f>
        <v>44</v>
      </c>
      <c r="BR88" s="109">
        <f t="shared" si="19"/>
        <v>78</v>
      </c>
    </row>
    <row r="89" spans="1:74" ht="15" customHeight="1" thickBot="1" x14ac:dyDescent="0.3">
      <c r="A89" s="45"/>
      <c r="B89" s="45"/>
      <c r="C89" s="45"/>
      <c r="D89" s="835" t="s">
        <v>16</v>
      </c>
      <c r="E89" s="836"/>
      <c r="F89" s="80"/>
      <c r="G89" s="90">
        <f t="shared" ref="G89:P89" si="20">SUM(G14:G88)</f>
        <v>0</v>
      </c>
      <c r="H89" s="91">
        <f t="shared" si="20"/>
        <v>682</v>
      </c>
      <c r="I89" s="91">
        <f t="shared" si="20"/>
        <v>23</v>
      </c>
      <c r="J89" s="91">
        <f t="shared" si="20"/>
        <v>158</v>
      </c>
      <c r="K89" s="569">
        <f t="shared" si="20"/>
        <v>3</v>
      </c>
      <c r="L89" s="91">
        <f t="shared" si="20"/>
        <v>0</v>
      </c>
      <c r="M89" s="91">
        <f t="shared" si="20"/>
        <v>41</v>
      </c>
      <c r="N89" s="91">
        <f t="shared" si="20"/>
        <v>2</v>
      </c>
      <c r="O89" s="91">
        <f t="shared" si="20"/>
        <v>25</v>
      </c>
      <c r="P89" s="91">
        <f t="shared" si="20"/>
        <v>934</v>
      </c>
      <c r="Q89" s="91">
        <f t="shared" ref="Q89:BM89" si="21">SUM(Q14:Q88)</f>
        <v>0</v>
      </c>
      <c r="R89" s="91">
        <f t="shared" si="21"/>
        <v>824</v>
      </c>
      <c r="S89" s="91">
        <f t="shared" si="21"/>
        <v>27</v>
      </c>
      <c r="T89" s="91">
        <f t="shared" si="21"/>
        <v>127</v>
      </c>
      <c r="U89" s="91">
        <f t="shared" si="21"/>
        <v>0</v>
      </c>
      <c r="V89" s="91">
        <f t="shared" si="21"/>
        <v>0</v>
      </c>
      <c r="W89" s="91">
        <f t="shared" si="21"/>
        <v>71</v>
      </c>
      <c r="X89" s="91">
        <f t="shared" si="21"/>
        <v>0</v>
      </c>
      <c r="Y89" s="91">
        <f t="shared" si="21"/>
        <v>20</v>
      </c>
      <c r="Z89" s="91">
        <f t="shared" si="21"/>
        <v>1069</v>
      </c>
      <c r="AA89" s="91">
        <f t="shared" si="21"/>
        <v>8</v>
      </c>
      <c r="AB89" s="91">
        <f t="shared" si="21"/>
        <v>659</v>
      </c>
      <c r="AC89" s="91">
        <f t="shared" si="21"/>
        <v>67</v>
      </c>
      <c r="AD89" s="91">
        <f t="shared" si="21"/>
        <v>105</v>
      </c>
      <c r="AE89" s="91">
        <f t="shared" si="21"/>
        <v>0</v>
      </c>
      <c r="AF89" s="91">
        <f t="shared" si="21"/>
        <v>0</v>
      </c>
      <c r="AG89" s="91">
        <f t="shared" si="21"/>
        <v>46</v>
      </c>
      <c r="AH89" s="91">
        <f t="shared" si="21"/>
        <v>0</v>
      </c>
      <c r="AI89" s="91">
        <f t="shared" si="21"/>
        <v>18</v>
      </c>
      <c r="AJ89" s="91">
        <f t="shared" si="21"/>
        <v>903</v>
      </c>
      <c r="AK89" s="91">
        <f t="shared" si="21"/>
        <v>9</v>
      </c>
      <c r="AL89" s="91">
        <f t="shared" si="21"/>
        <v>842</v>
      </c>
      <c r="AM89" s="91">
        <f t="shared" si="21"/>
        <v>68</v>
      </c>
      <c r="AN89" s="91">
        <f t="shared" si="21"/>
        <v>137</v>
      </c>
      <c r="AO89" s="91">
        <f t="shared" si="21"/>
        <v>0</v>
      </c>
      <c r="AP89" s="91">
        <f t="shared" si="21"/>
        <v>2</v>
      </c>
      <c r="AQ89" s="91">
        <f t="shared" si="21"/>
        <v>58</v>
      </c>
      <c r="AR89" s="91">
        <f t="shared" si="21"/>
        <v>0</v>
      </c>
      <c r="AS89" s="91">
        <f t="shared" si="21"/>
        <v>21</v>
      </c>
      <c r="AT89" s="91">
        <f t="shared" si="21"/>
        <v>1137</v>
      </c>
      <c r="AU89" s="91">
        <f t="shared" si="21"/>
        <v>10</v>
      </c>
      <c r="AV89" s="91">
        <f t="shared" si="21"/>
        <v>544</v>
      </c>
      <c r="AW89" s="91">
        <f t="shared" si="21"/>
        <v>33</v>
      </c>
      <c r="AX89" s="91">
        <f t="shared" si="21"/>
        <v>70</v>
      </c>
      <c r="AY89" s="91">
        <f>SUM(AY14:AY88)</f>
        <v>0</v>
      </c>
      <c r="AZ89" s="91">
        <f t="shared" si="21"/>
        <v>0</v>
      </c>
      <c r="BA89" s="91">
        <f t="shared" si="21"/>
        <v>25</v>
      </c>
      <c r="BB89" s="91">
        <f t="shared" si="21"/>
        <v>0</v>
      </c>
      <c r="BC89" s="91">
        <f t="shared" si="21"/>
        <v>11</v>
      </c>
      <c r="BD89" s="91">
        <f t="shared" si="21"/>
        <v>693</v>
      </c>
      <c r="BE89" s="91">
        <f t="shared" si="21"/>
        <v>8</v>
      </c>
      <c r="BF89" s="91">
        <f>SUM(BF14:BF88)</f>
        <v>655</v>
      </c>
      <c r="BG89" s="91">
        <f t="shared" si="21"/>
        <v>63</v>
      </c>
      <c r="BH89" s="91">
        <f t="shared" si="21"/>
        <v>69</v>
      </c>
      <c r="BI89" s="91">
        <f t="shared" si="21"/>
        <v>0</v>
      </c>
      <c r="BJ89" s="91">
        <f t="shared" si="21"/>
        <v>1</v>
      </c>
      <c r="BK89" s="91">
        <f t="shared" si="21"/>
        <v>49</v>
      </c>
      <c r="BL89" s="91">
        <f t="shared" si="21"/>
        <v>0</v>
      </c>
      <c r="BM89" s="91">
        <f t="shared" si="21"/>
        <v>26</v>
      </c>
      <c r="BN89" s="91">
        <f>SUM(BN14:BN88)</f>
        <v>871</v>
      </c>
      <c r="BO89" s="736">
        <f>SUM(BO14:BO88)</f>
        <v>0</v>
      </c>
      <c r="BP89" s="91">
        <f>SUM(BP14:BP88)</f>
        <v>2530</v>
      </c>
      <c r="BQ89" s="91">
        <f>SUM(BQ14:BQ88)</f>
        <v>3014</v>
      </c>
      <c r="BR89" s="18">
        <f>SUM(BR14:BR88)</f>
        <v>5511</v>
      </c>
      <c r="BS89" s="18">
        <f>SUM(BP89:BQ89)</f>
        <v>5544</v>
      </c>
      <c r="BT89" s="18">
        <f>SUM(BP47:BP88)</f>
        <v>1513</v>
      </c>
      <c r="BU89" s="18">
        <f>SUM(BQ47:BQ88)</f>
        <v>1709</v>
      </c>
    </row>
    <row r="90" spans="1:74" ht="26.25" customHeight="1" x14ac:dyDescent="0.25">
      <c r="A90" s="67"/>
      <c r="B90" s="67"/>
      <c r="C90" s="67"/>
      <c r="D90" s="67"/>
      <c r="E90" s="67"/>
      <c r="F90" s="67"/>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BR90" s="817">
        <f>BR89/'EB 01-B1'!AH88</f>
        <v>0.71109677419354844</v>
      </c>
    </row>
    <row r="91" spans="1:74" ht="15.75" customHeight="1" x14ac:dyDescent="0.25">
      <c r="A91" s="112" t="s">
        <v>191</v>
      </c>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BQ91" s="18"/>
      <c r="BT91" s="18">
        <f>SUM(BT89,BT45)</f>
        <v>2520</v>
      </c>
      <c r="BU91" s="18">
        <f>SUM(BU89,BU45)</f>
        <v>3007</v>
      </c>
      <c r="BV91" s="18">
        <f>SUM(BT91:BU91)</f>
        <v>5527</v>
      </c>
    </row>
    <row r="92" spans="1:74" ht="19.5" thickBot="1" x14ac:dyDescent="0.35">
      <c r="A92" s="6"/>
      <c r="L92" s="35" t="s">
        <v>20</v>
      </c>
      <c r="Y92" s="35"/>
      <c r="Z92" s="878" t="s">
        <v>193</v>
      </c>
      <c r="AA92" s="878"/>
      <c r="AB92" s="878"/>
      <c r="AC92" s="878"/>
      <c r="AD92" s="878"/>
      <c r="AE92" s="878"/>
      <c r="AF92" s="878"/>
      <c r="AG92" s="878"/>
      <c r="AH92" s="878"/>
      <c r="AI92" s="878"/>
      <c r="AJ92" s="878"/>
      <c r="AK92" s="878"/>
      <c r="AL92" s="878"/>
      <c r="AM92" s="878"/>
      <c r="AN92" s="878"/>
      <c r="AO92" s="878"/>
      <c r="AP92" s="878"/>
      <c r="AQ92" s="878"/>
      <c r="AR92" s="878"/>
    </row>
    <row r="93" spans="1:74" ht="15.75" thickTop="1" x14ac:dyDescent="0.25">
      <c r="A93" s="6" t="s">
        <v>130</v>
      </c>
      <c r="Z93" s="565"/>
      <c r="AA93" s="873" t="s">
        <v>194</v>
      </c>
      <c r="AB93" s="873"/>
      <c r="AC93" s="873"/>
      <c r="AD93" s="873"/>
      <c r="AE93" s="873"/>
      <c r="AF93" s="873"/>
      <c r="AG93" s="873"/>
      <c r="AH93" s="873"/>
      <c r="AI93" s="873"/>
      <c r="AJ93" s="873"/>
      <c r="AK93" s="873"/>
      <c r="AL93" s="873"/>
      <c r="AM93" s="873"/>
      <c r="AN93" s="873"/>
      <c r="AO93" s="873"/>
      <c r="AP93" s="873"/>
      <c r="AQ93" s="873"/>
      <c r="AR93" s="873"/>
    </row>
    <row r="94" spans="1:74" ht="18.75" x14ac:dyDescent="0.3">
      <c r="L94" s="35" t="s">
        <v>21</v>
      </c>
      <c r="Y94" s="35"/>
      <c r="Z94" s="35"/>
      <c r="AA94" s="35"/>
      <c r="AB94" s="35"/>
      <c r="AC94" s="35"/>
      <c r="AD94" s="35"/>
      <c r="AE94" s="35"/>
      <c r="AF94" s="34"/>
      <c r="AG94" s="34"/>
      <c r="AH94" s="34"/>
      <c r="AI94" s="34"/>
      <c r="AJ94" s="34"/>
      <c r="AK94" s="34"/>
      <c r="AL94" s="34"/>
      <c r="AM94" s="34"/>
      <c r="AN94" s="34"/>
      <c r="AO94" s="34"/>
      <c r="AP94" s="34"/>
      <c r="AQ94" s="34"/>
      <c r="AR94" s="34"/>
    </row>
    <row r="95" spans="1:74" ht="15.75" thickBot="1" x14ac:dyDescent="0.3">
      <c r="Z95" s="878" t="s">
        <v>195</v>
      </c>
      <c r="AA95" s="878"/>
      <c r="AB95" s="878"/>
      <c r="AC95" s="878"/>
      <c r="AD95" s="878"/>
      <c r="AE95" s="878"/>
      <c r="AF95" s="878"/>
      <c r="AG95" s="878"/>
      <c r="AH95" s="878"/>
      <c r="AI95" s="878"/>
      <c r="AJ95" s="878"/>
      <c r="AK95" s="878"/>
      <c r="AL95" s="878"/>
      <c r="AM95" s="878"/>
      <c r="AN95" s="878"/>
      <c r="AO95" s="878"/>
      <c r="AP95" s="878"/>
      <c r="AQ95" s="878"/>
      <c r="AR95" s="878"/>
    </row>
    <row r="96" spans="1:74" ht="15.75" thickTop="1" x14ac:dyDescent="0.25">
      <c r="Z96" s="565"/>
      <c r="AA96" s="873" t="s">
        <v>196</v>
      </c>
      <c r="AB96" s="873"/>
      <c r="AC96" s="873"/>
      <c r="AD96" s="873"/>
      <c r="AE96" s="873"/>
      <c r="AF96" s="873"/>
      <c r="AG96" s="873"/>
      <c r="AH96" s="873"/>
      <c r="AI96" s="873"/>
      <c r="AJ96" s="873"/>
      <c r="AK96" s="873"/>
      <c r="AL96" s="873"/>
      <c r="AM96" s="873"/>
      <c r="AN96" s="873"/>
      <c r="AO96" s="873"/>
      <c r="AP96" s="873"/>
      <c r="AQ96" s="873"/>
      <c r="AR96" s="873"/>
    </row>
    <row r="97" spans="27:44" x14ac:dyDescent="0.25">
      <c r="AA97" s="874"/>
      <c r="AB97" s="874"/>
      <c r="AC97" s="874"/>
      <c r="AD97" s="874"/>
      <c r="AE97" s="874"/>
      <c r="AF97" s="874"/>
      <c r="AG97" s="874"/>
      <c r="AH97" s="874"/>
      <c r="AI97" s="874"/>
      <c r="AJ97" s="874"/>
      <c r="AK97" s="874"/>
      <c r="AL97" s="874"/>
      <c r="AM97" s="874"/>
      <c r="AN97" s="874"/>
      <c r="AO97" s="874"/>
      <c r="AP97" s="874"/>
      <c r="AQ97" s="874"/>
      <c r="AR97" s="874"/>
    </row>
  </sheetData>
  <sheetProtection algorithmName="SHA-512" hashValue="Kw/v1INFNBMDoCKrw9DgbTP9iVOAFM6yR16BcO717GwvViDkmSMw6qo8L95aYWU0MJETeHkM2eOb7iKTE0M2fQ==" saltValue="XnPAy4ESg8dIhk87n2FIuw==" spinCount="100000" sheet="1" formatCells="0" formatColumns="0" formatRows="0" insertColumns="0" insertRows="0" insertHyperlinks="0" deleteColumns="0" deleteRows="0" sort="0" autoFilter="0" pivotTables="0"/>
  <mergeCells count="32">
    <mergeCell ref="AA93:AR93"/>
    <mergeCell ref="AA97:AR97"/>
    <mergeCell ref="AA96:AR96"/>
    <mergeCell ref="BE13:BN13"/>
    <mergeCell ref="D89:E89"/>
    <mergeCell ref="Z92:AR92"/>
    <mergeCell ref="Z95:AR95"/>
    <mergeCell ref="G13:P13"/>
    <mergeCell ref="Q13:Z13"/>
    <mergeCell ref="AA13:AJ13"/>
    <mergeCell ref="AK13:AT13"/>
    <mergeCell ref="AU13:BD13"/>
    <mergeCell ref="F10:F13"/>
    <mergeCell ref="G10:BN10"/>
    <mergeCell ref="G11:Z11"/>
    <mergeCell ref="AA11:AT11"/>
    <mergeCell ref="AU11:BN11"/>
    <mergeCell ref="BP12:BQ12"/>
    <mergeCell ref="A10:A13"/>
    <mergeCell ref="B10:B13"/>
    <mergeCell ref="C10:C13"/>
    <mergeCell ref="D10:D13"/>
    <mergeCell ref="E10:E13"/>
    <mergeCell ref="G5:AA5"/>
    <mergeCell ref="BL5:BN5"/>
    <mergeCell ref="BL6:BN6"/>
    <mergeCell ref="A8:B8"/>
    <mergeCell ref="C8:D8"/>
    <mergeCell ref="BB8:BK8"/>
    <mergeCell ref="BL8:BN8"/>
    <mergeCell ref="D7:AG7"/>
    <mergeCell ref="D6:AG6"/>
  </mergeCells>
  <conditionalFormatting sqref="BP13:BQ88">
    <cfRule type="cellIs" dxfId="622" priority="1704" stopIfTrue="1" operator="notEqual">
      <formula>0</formula>
    </cfRule>
  </conditionalFormatting>
  <conditionalFormatting sqref="AA13:AE13 AK13:AO13">
    <cfRule type="cellIs" dxfId="621" priority="1851" stopIfTrue="1" operator="notEqual">
      <formula>0</formula>
    </cfRule>
  </conditionalFormatting>
  <conditionalFormatting sqref="G13:K13 Q13:U13">
    <cfRule type="cellIs" dxfId="620" priority="1849" stopIfTrue="1" operator="notEqual">
      <formula>0</formula>
    </cfRule>
  </conditionalFormatting>
  <conditionalFormatting sqref="AU13:AY13 BE13:BI13">
    <cfRule type="cellIs" dxfId="619" priority="1850" stopIfTrue="1" operator="notEqual">
      <formula>0</formula>
    </cfRule>
  </conditionalFormatting>
  <conditionalFormatting sqref="AC67:AG67 AI67">
    <cfRule type="cellIs" dxfId="618" priority="1079" stopIfTrue="1" operator="notEqual">
      <formula>0</formula>
    </cfRule>
  </conditionalFormatting>
  <conditionalFormatting sqref="AH67">
    <cfRule type="cellIs" dxfId="617" priority="1078" stopIfTrue="1" operator="notEqual">
      <formula>0</formula>
    </cfRule>
  </conditionalFormatting>
  <conditionalFormatting sqref="AN67:AQ67 AS67">
    <cfRule type="cellIs" dxfId="616" priority="1077" stopIfTrue="1" operator="notEqual">
      <formula>0</formula>
    </cfRule>
  </conditionalFormatting>
  <conditionalFormatting sqref="AR67">
    <cfRule type="cellIs" dxfId="615" priority="1076" stopIfTrue="1" operator="notEqual">
      <formula>0</formula>
    </cfRule>
  </conditionalFormatting>
  <conditionalFormatting sqref="AC85:AI85">
    <cfRule type="cellIs" dxfId="614" priority="1004" stopIfTrue="1" operator="notEqual">
      <formula>0</formula>
    </cfRule>
  </conditionalFormatting>
  <conditionalFormatting sqref="AM85:AS85">
    <cfRule type="cellIs" dxfId="613" priority="1003" stopIfTrue="1" operator="notEqual">
      <formula>0</formula>
    </cfRule>
  </conditionalFormatting>
  <conditionalFormatting sqref="BG85:BM85">
    <cfRule type="cellIs" dxfId="612" priority="1001" stopIfTrue="1" operator="notEqual">
      <formula>0</formula>
    </cfRule>
  </conditionalFormatting>
  <conditionalFormatting sqref="G74:O74">
    <cfRule type="cellIs" dxfId="611" priority="787" stopIfTrue="1" operator="notEqual">
      <formula>0</formula>
    </cfRule>
  </conditionalFormatting>
  <conditionalFormatting sqref="G74:K74">
    <cfRule type="cellIs" dxfId="610" priority="786" stopIfTrue="1" operator="notEqual">
      <formula>0</formula>
    </cfRule>
  </conditionalFormatting>
  <conditionalFormatting sqref="N74">
    <cfRule type="cellIs" dxfId="609" priority="785" stopIfTrue="1" operator="notEqual">
      <formula>0</formula>
    </cfRule>
  </conditionalFormatting>
  <conditionalFormatting sqref="Q74:Y74">
    <cfRule type="cellIs" dxfId="608" priority="784" stopIfTrue="1" operator="notEqual">
      <formula>0</formula>
    </cfRule>
  </conditionalFormatting>
  <conditionalFormatting sqref="Q74:U74">
    <cfRule type="cellIs" dxfId="607" priority="783" stopIfTrue="1" operator="notEqual">
      <formula>0</formula>
    </cfRule>
  </conditionalFormatting>
  <conditionalFormatting sqref="W74:X74">
    <cfRule type="cellIs" dxfId="606" priority="782" stopIfTrue="1" operator="notEqual">
      <formula>0</formula>
    </cfRule>
  </conditionalFormatting>
  <conditionalFormatting sqref="AA74:AE74">
    <cfRule type="cellIs" dxfId="605" priority="780" stopIfTrue="1" operator="notEqual">
      <formula>0</formula>
    </cfRule>
  </conditionalFormatting>
  <conditionalFormatting sqref="AH74">
    <cfRule type="cellIs" dxfId="604" priority="779" stopIfTrue="1" operator="notEqual">
      <formula>0</formula>
    </cfRule>
  </conditionalFormatting>
  <conditionalFormatting sqref="AA74:AI74">
    <cfRule type="cellIs" dxfId="603" priority="781" stopIfTrue="1" operator="notEqual">
      <formula>0</formula>
    </cfRule>
  </conditionalFormatting>
  <conditionalFormatting sqref="Q72:Y72">
    <cfRule type="cellIs" dxfId="602" priority="773" stopIfTrue="1" operator="notEqual">
      <formula>0</formula>
    </cfRule>
  </conditionalFormatting>
  <conditionalFormatting sqref="AA72:AI72">
    <cfRule type="cellIs" dxfId="601" priority="772" stopIfTrue="1" operator="notEqual">
      <formula>0</formula>
    </cfRule>
  </conditionalFormatting>
  <conditionalFormatting sqref="AU72:BC72">
    <cfRule type="cellIs" dxfId="600" priority="770" stopIfTrue="1" operator="notEqual">
      <formula>0</formula>
    </cfRule>
  </conditionalFormatting>
  <conditionalFormatting sqref="BE72:BM72">
    <cfRule type="cellIs" dxfId="599" priority="769" stopIfTrue="1" operator="notEqual">
      <formula>0</formula>
    </cfRule>
  </conditionalFormatting>
  <conditionalFormatting sqref="Q75:Y75">
    <cfRule type="cellIs" dxfId="598" priority="768" stopIfTrue="1" operator="notEqual">
      <formula>0</formula>
    </cfRule>
  </conditionalFormatting>
  <conditionalFormatting sqref="AA75:AI75">
    <cfRule type="cellIs" dxfId="597" priority="767" stopIfTrue="1" operator="notEqual">
      <formula>0</formula>
    </cfRule>
  </conditionalFormatting>
  <conditionalFormatting sqref="AK75:AS75">
    <cfRule type="cellIs" dxfId="596" priority="766" stopIfTrue="1" operator="notEqual">
      <formula>0</formula>
    </cfRule>
  </conditionalFormatting>
  <conditionalFormatting sqref="AU75:BC75">
    <cfRule type="cellIs" dxfId="595" priority="765" stopIfTrue="1" operator="notEqual">
      <formula>0</formula>
    </cfRule>
  </conditionalFormatting>
  <conditionalFormatting sqref="BE75:BM75">
    <cfRule type="cellIs" dxfId="594" priority="764" stopIfTrue="1" operator="notEqual">
      <formula>0</formula>
    </cfRule>
  </conditionalFormatting>
  <conditionalFormatting sqref="AA78:AI78">
    <cfRule type="cellIs" dxfId="593" priority="761" stopIfTrue="1" operator="notEqual">
      <formula>0</formula>
    </cfRule>
  </conditionalFormatting>
  <conditionalFormatting sqref="AN84:AS84">
    <cfRule type="cellIs" dxfId="592" priority="755" stopIfTrue="1" operator="notEqual">
      <formula>0</formula>
    </cfRule>
  </conditionalFormatting>
  <conditionalFormatting sqref="Q53:Y53">
    <cfRule type="cellIs" dxfId="591" priority="667" stopIfTrue="1" operator="notEqual">
      <formula>0</formula>
    </cfRule>
  </conditionalFormatting>
  <conditionalFormatting sqref="AA53:AG53 AI53">
    <cfRule type="cellIs" dxfId="590" priority="666" stopIfTrue="1" operator="notEqual">
      <formula>0</formula>
    </cfRule>
  </conditionalFormatting>
  <conditionalFormatting sqref="AH53">
    <cfRule type="cellIs" dxfId="589" priority="665" stopIfTrue="1" operator="notEqual">
      <formula>0</formula>
    </cfRule>
  </conditionalFormatting>
  <conditionalFormatting sqref="AU53:BC53">
    <cfRule type="cellIs" dxfId="588" priority="663" stopIfTrue="1" operator="notEqual">
      <formula>0</formula>
    </cfRule>
  </conditionalFormatting>
  <conditionalFormatting sqref="Q65:Y65">
    <cfRule type="cellIs" dxfId="587" priority="617" stopIfTrue="1" operator="notEqual">
      <formula>0</formula>
    </cfRule>
  </conditionalFormatting>
  <conditionalFormatting sqref="AA65:AI65">
    <cfRule type="cellIs" dxfId="586" priority="616" stopIfTrue="1" operator="notEqual">
      <formula>0</formula>
    </cfRule>
  </conditionalFormatting>
  <conditionalFormatting sqref="AK65:AS65">
    <cfRule type="cellIs" dxfId="585" priority="615" stopIfTrue="1" operator="notEqual">
      <formula>0</formula>
    </cfRule>
  </conditionalFormatting>
  <conditionalFormatting sqref="AU65:BC65">
    <cfRule type="cellIs" dxfId="584" priority="614" stopIfTrue="1" operator="notEqual">
      <formula>0</formula>
    </cfRule>
  </conditionalFormatting>
  <conditionalFormatting sqref="BE65:BM65">
    <cfRule type="cellIs" dxfId="583" priority="613" stopIfTrue="1" operator="notEqual">
      <formula>0</formula>
    </cfRule>
  </conditionalFormatting>
  <conditionalFormatting sqref="Q66:Y66">
    <cfRule type="cellIs" dxfId="582" priority="612" stopIfTrue="1" operator="notEqual">
      <formula>0</formula>
    </cfRule>
  </conditionalFormatting>
  <conditionalFormatting sqref="AK66:AS66">
    <cfRule type="cellIs" dxfId="581" priority="610" stopIfTrue="1" operator="notEqual">
      <formula>0</formula>
    </cfRule>
  </conditionalFormatting>
  <conditionalFormatting sqref="AU66:BC66">
    <cfRule type="cellIs" dxfId="580" priority="609" stopIfTrue="1" operator="notEqual">
      <formula>0</formula>
    </cfRule>
  </conditionalFormatting>
  <conditionalFormatting sqref="BE66:BM66">
    <cfRule type="cellIs" dxfId="579" priority="608" stopIfTrue="1" operator="notEqual">
      <formula>0</formula>
    </cfRule>
  </conditionalFormatting>
  <conditionalFormatting sqref="Q67:W67 Y67">
    <cfRule type="cellIs" dxfId="578" priority="607" stopIfTrue="1" operator="notEqual">
      <formula>0</formula>
    </cfRule>
  </conditionalFormatting>
  <conditionalFormatting sqref="X67">
    <cfRule type="cellIs" dxfId="577" priority="606" stopIfTrue="1" operator="notEqual">
      <formula>0</formula>
    </cfRule>
  </conditionalFormatting>
  <conditionalFormatting sqref="AA67:AB67">
    <cfRule type="cellIs" dxfId="576" priority="605" stopIfTrue="1" operator="notEqual">
      <formula>0</formula>
    </cfRule>
  </conditionalFormatting>
  <conditionalFormatting sqref="AK67:AM67">
    <cfRule type="cellIs" dxfId="575" priority="604" stopIfTrue="1" operator="notEqual">
      <formula>0</formula>
    </cfRule>
  </conditionalFormatting>
  <conditionalFormatting sqref="AU67:BA67 BC67">
    <cfRule type="cellIs" dxfId="574" priority="603" stopIfTrue="1" operator="notEqual">
      <formula>0</formula>
    </cfRule>
  </conditionalFormatting>
  <conditionalFormatting sqref="BB67">
    <cfRule type="cellIs" dxfId="573" priority="602" stopIfTrue="1" operator="notEqual">
      <formula>0</formula>
    </cfRule>
  </conditionalFormatting>
  <conditionalFormatting sqref="BE67:BK67 BM67">
    <cfRule type="cellIs" dxfId="572" priority="601" stopIfTrue="1" operator="notEqual">
      <formula>0</formula>
    </cfRule>
  </conditionalFormatting>
  <conditionalFormatting sqref="BL67">
    <cfRule type="cellIs" dxfId="571" priority="600" stopIfTrue="1" operator="notEqual">
      <formula>0</formula>
    </cfRule>
  </conditionalFormatting>
  <conditionalFormatting sqref="Q86:Y86">
    <cfRule type="cellIs" dxfId="570" priority="584" stopIfTrue="1" operator="notEqual">
      <formula>0</formula>
    </cfRule>
  </conditionalFormatting>
  <conditionalFormatting sqref="AA86:AI86">
    <cfRule type="cellIs" dxfId="569" priority="583" stopIfTrue="1" operator="notEqual">
      <formula>0</formula>
    </cfRule>
  </conditionalFormatting>
  <conditionalFormatting sqref="AU86:BC86">
    <cfRule type="cellIs" dxfId="568" priority="581" stopIfTrue="1" operator="notEqual">
      <formula>0</formula>
    </cfRule>
  </conditionalFormatting>
  <conditionalFormatting sqref="BE86:BM86">
    <cfRule type="cellIs" dxfId="567" priority="580" stopIfTrue="1" operator="notEqual">
      <formula>0</formula>
    </cfRule>
  </conditionalFormatting>
  <conditionalFormatting sqref="AA59:AI59">
    <cfRule type="cellIs" dxfId="566" priority="579" stopIfTrue="1" operator="notEqual">
      <formula>0</formula>
    </cfRule>
  </conditionalFormatting>
  <conditionalFormatting sqref="AS48">
    <cfRule type="cellIs" dxfId="565" priority="572" stopIfTrue="1" operator="notEqual">
      <formula>0</formula>
    </cfRule>
  </conditionalFormatting>
  <conditionalFormatting sqref="AU73:BC73">
    <cfRule type="cellIs" dxfId="564" priority="566" operator="notEqual">
      <formula>0</formula>
    </cfRule>
  </conditionalFormatting>
  <conditionalFormatting sqref="Q68:Y68">
    <cfRule type="cellIs" dxfId="563" priority="544" stopIfTrue="1" operator="notEqual">
      <formula>0</formula>
    </cfRule>
  </conditionalFormatting>
  <conditionalFormatting sqref="AU68:BC68">
    <cfRule type="cellIs" dxfId="562" priority="541" stopIfTrue="1" operator="notEqual">
      <formula>0</formula>
    </cfRule>
  </conditionalFormatting>
  <conditionalFormatting sqref="AK84:AM84">
    <cfRule type="cellIs" dxfId="561" priority="532" stopIfTrue="1" operator="notEqual">
      <formula>0</formula>
    </cfRule>
  </conditionalFormatting>
  <conditionalFormatting sqref="BB84:BC84">
    <cfRule type="cellIs" dxfId="560" priority="531" stopIfTrue="1" operator="notEqual">
      <formula>0</formula>
    </cfRule>
  </conditionalFormatting>
  <conditionalFormatting sqref="Q76:Y76">
    <cfRule type="cellIs" dxfId="559" priority="488" stopIfTrue="1" operator="notEqual">
      <formula>0</formula>
    </cfRule>
  </conditionalFormatting>
  <conditionalFormatting sqref="AA85:AB85">
    <cfRule type="cellIs" dxfId="558" priority="459" stopIfTrue="1" operator="notEqual">
      <formula>0</formula>
    </cfRule>
  </conditionalFormatting>
  <conditionalFormatting sqref="AK85:AL85">
    <cfRule type="cellIs" dxfId="557" priority="458" stopIfTrue="1" operator="notEqual">
      <formula>0</formula>
    </cfRule>
  </conditionalFormatting>
  <conditionalFormatting sqref="AU85:BC85">
    <cfRule type="cellIs" dxfId="556" priority="457" stopIfTrue="1" operator="notEqual">
      <formula>0</formula>
    </cfRule>
  </conditionalFormatting>
  <conditionalFormatting sqref="BE85:BF85">
    <cfRule type="cellIs" dxfId="555" priority="456" stopIfTrue="1" operator="notEqual">
      <formula>0</formula>
    </cfRule>
  </conditionalFormatting>
  <conditionalFormatting sqref="Y82">
    <cfRule type="cellIs" dxfId="554" priority="450" stopIfTrue="1" operator="notEqual">
      <formula>0</formula>
    </cfRule>
  </conditionalFormatting>
  <conditionalFormatting sqref="G14:O14">
    <cfRule type="cellIs" dxfId="553" priority="385" stopIfTrue="1" operator="notEqual">
      <formula>0</formula>
    </cfRule>
  </conditionalFormatting>
  <conditionalFormatting sqref="G14:K14">
    <cfRule type="cellIs" dxfId="552" priority="384" stopIfTrue="1" operator="notEqual">
      <formula>0</formula>
    </cfRule>
  </conditionalFormatting>
  <conditionalFormatting sqref="N14">
    <cfRule type="cellIs" dxfId="551" priority="383" stopIfTrue="1" operator="notEqual">
      <formula>0</formula>
    </cfRule>
  </conditionalFormatting>
  <conditionalFormatting sqref="Q14:Y14">
    <cfRule type="cellIs" dxfId="550" priority="381" stopIfTrue="1" operator="notEqual">
      <formula>0</formula>
    </cfRule>
  </conditionalFormatting>
  <conditionalFormatting sqref="Q15:Y15">
    <cfRule type="cellIs" dxfId="549" priority="378" stopIfTrue="1" operator="notEqual">
      <formula>0</formula>
    </cfRule>
  </conditionalFormatting>
  <conditionalFormatting sqref="Q15:U15">
    <cfRule type="cellIs" dxfId="548" priority="377" stopIfTrue="1" operator="notEqual">
      <formula>0</formula>
    </cfRule>
  </conditionalFormatting>
  <conditionalFormatting sqref="W15">
    <cfRule type="cellIs" dxfId="547" priority="376" stopIfTrue="1" operator="notEqual">
      <formula>0</formula>
    </cfRule>
  </conditionalFormatting>
  <conditionalFormatting sqref="X15">
    <cfRule type="cellIs" dxfId="546" priority="375" stopIfTrue="1" operator="notEqual">
      <formula>0</formula>
    </cfRule>
  </conditionalFormatting>
  <conditionalFormatting sqref="W17">
    <cfRule type="cellIs" dxfId="545" priority="372" stopIfTrue="1" operator="notEqual">
      <formula>0</formula>
    </cfRule>
  </conditionalFormatting>
  <conditionalFormatting sqref="Q17:Y17">
    <cfRule type="cellIs" dxfId="544" priority="374" stopIfTrue="1" operator="notEqual">
      <formula>0</formula>
    </cfRule>
  </conditionalFormatting>
  <conditionalFormatting sqref="Q17:U17">
    <cfRule type="cellIs" dxfId="543" priority="373" stopIfTrue="1" operator="notEqual">
      <formula>0</formula>
    </cfRule>
  </conditionalFormatting>
  <conditionalFormatting sqref="Q18:U18">
    <cfRule type="cellIs" dxfId="542" priority="369" stopIfTrue="1" operator="notEqual">
      <formula>0</formula>
    </cfRule>
  </conditionalFormatting>
  <conditionalFormatting sqref="X17">
    <cfRule type="cellIs" dxfId="541" priority="371" stopIfTrue="1" operator="notEqual">
      <formula>0</formula>
    </cfRule>
  </conditionalFormatting>
  <conditionalFormatting sqref="Q18:Y18">
    <cfRule type="cellIs" dxfId="540" priority="370" stopIfTrue="1" operator="notEqual">
      <formula>0</formula>
    </cfRule>
  </conditionalFormatting>
  <conditionalFormatting sqref="W18">
    <cfRule type="cellIs" dxfId="539" priority="368" stopIfTrue="1" operator="notEqual">
      <formula>0</formula>
    </cfRule>
  </conditionalFormatting>
  <conditionalFormatting sqref="X18">
    <cfRule type="cellIs" dxfId="538" priority="367" stopIfTrue="1" operator="notEqual">
      <formula>0</formula>
    </cfRule>
  </conditionalFormatting>
  <conditionalFormatting sqref="Q16:Y16">
    <cfRule type="cellIs" dxfId="537" priority="382" stopIfTrue="1" operator="notEqual">
      <formula>0</formula>
    </cfRule>
  </conditionalFormatting>
  <conditionalFormatting sqref="Q14:U14">
    <cfRule type="cellIs" dxfId="536" priority="380" stopIfTrue="1" operator="notEqual">
      <formula>0</formula>
    </cfRule>
  </conditionalFormatting>
  <conditionalFormatting sqref="W14:X14">
    <cfRule type="cellIs" dxfId="535" priority="379" stopIfTrue="1" operator="notEqual">
      <formula>0</formula>
    </cfRule>
  </conditionalFormatting>
  <conditionalFormatting sqref="AA14:AE14">
    <cfRule type="cellIs" dxfId="534" priority="364" stopIfTrue="1" operator="notEqual">
      <formula>0</formula>
    </cfRule>
  </conditionalFormatting>
  <conditionalFormatting sqref="AH14">
    <cfRule type="cellIs" dxfId="533" priority="363" stopIfTrue="1" operator="notEqual">
      <formula>0</formula>
    </cfRule>
  </conditionalFormatting>
  <conditionalFormatting sqref="AA16:AI16">
    <cfRule type="cellIs" dxfId="532" priority="362" stopIfTrue="1" operator="notEqual">
      <formula>0</formula>
    </cfRule>
  </conditionalFormatting>
  <conditionalFormatting sqref="AA16:AE16">
    <cfRule type="cellIs" dxfId="531" priority="361" stopIfTrue="1" operator="notEqual">
      <formula>0</formula>
    </cfRule>
  </conditionalFormatting>
  <conditionalFormatting sqref="AH16">
    <cfRule type="cellIs" dxfId="530" priority="360" stopIfTrue="1" operator="notEqual">
      <formula>0</formula>
    </cfRule>
  </conditionalFormatting>
  <conditionalFormatting sqref="AA18:AI18">
    <cfRule type="cellIs" dxfId="529" priority="359" stopIfTrue="1" operator="notEqual">
      <formula>0</formula>
    </cfRule>
  </conditionalFormatting>
  <conditionalFormatting sqref="AA18:AE18">
    <cfRule type="cellIs" dxfId="528" priority="358" stopIfTrue="1" operator="notEqual">
      <formula>0</formula>
    </cfRule>
  </conditionalFormatting>
  <conditionalFormatting sqref="AH18">
    <cfRule type="cellIs" dxfId="527" priority="357" stopIfTrue="1" operator="notEqual">
      <formula>0</formula>
    </cfRule>
  </conditionalFormatting>
  <conditionalFormatting sqref="AA15:AI15 AA17:AI17">
    <cfRule type="cellIs" dxfId="526" priority="366" stopIfTrue="1" operator="notEqual">
      <formula>0</formula>
    </cfRule>
  </conditionalFormatting>
  <conditionalFormatting sqref="AA14:AI14">
    <cfRule type="cellIs" dxfId="525" priority="365" stopIfTrue="1" operator="notEqual">
      <formula>0</formula>
    </cfRule>
  </conditionalFormatting>
  <conditionalFormatting sqref="AK14:AS14">
    <cfRule type="cellIs" dxfId="524" priority="355" stopIfTrue="1" operator="notEqual">
      <formula>0</formula>
    </cfRule>
  </conditionalFormatting>
  <conditionalFormatting sqref="AK14:AO14">
    <cfRule type="cellIs" dxfId="523" priority="354" stopIfTrue="1" operator="notEqual">
      <formula>0</formula>
    </cfRule>
  </conditionalFormatting>
  <conditionalFormatting sqref="AQ14:AR14">
    <cfRule type="cellIs" dxfId="522" priority="353" stopIfTrue="1" operator="notEqual">
      <formula>0</formula>
    </cfRule>
  </conditionalFormatting>
  <conditionalFormatting sqref="AK16:AS16">
    <cfRule type="cellIs" dxfId="521" priority="352" stopIfTrue="1" operator="notEqual">
      <formula>0</formula>
    </cfRule>
  </conditionalFormatting>
  <conditionalFormatting sqref="AK16:AO16">
    <cfRule type="cellIs" dxfId="520" priority="351" stopIfTrue="1" operator="notEqual">
      <formula>0</formula>
    </cfRule>
  </conditionalFormatting>
  <conditionalFormatting sqref="AQ16:AR16">
    <cfRule type="cellIs" dxfId="519" priority="350" stopIfTrue="1" operator="notEqual">
      <formula>0</formula>
    </cfRule>
  </conditionalFormatting>
  <conditionalFormatting sqref="AK18:AS18">
    <cfRule type="cellIs" dxfId="518" priority="349" stopIfTrue="1" operator="notEqual">
      <formula>0</formula>
    </cfRule>
  </conditionalFormatting>
  <conditionalFormatting sqref="AK15:AS15 AK17:AS17">
    <cfRule type="cellIs" dxfId="517" priority="356" stopIfTrue="1" operator="notEqual">
      <formula>0</formula>
    </cfRule>
  </conditionalFormatting>
  <conditionalFormatting sqref="AK18:AO18">
    <cfRule type="cellIs" dxfId="516" priority="348" stopIfTrue="1" operator="notEqual">
      <formula>0</formula>
    </cfRule>
  </conditionalFormatting>
  <conditionalFormatting sqref="AQ18:AR18">
    <cfRule type="cellIs" dxfId="515" priority="347" stopIfTrue="1" operator="notEqual">
      <formula>0</formula>
    </cfRule>
  </conditionalFormatting>
  <conditionalFormatting sqref="BC14">
    <cfRule type="cellIs" dxfId="514" priority="345" stopIfTrue="1" operator="notEqual">
      <formula>0</formula>
    </cfRule>
  </conditionalFormatting>
  <conditionalFormatting sqref="BC14">
    <cfRule type="cellIs" dxfId="513" priority="344" stopIfTrue="1" operator="notEqual">
      <formula>0</formula>
    </cfRule>
  </conditionalFormatting>
  <conditionalFormatting sqref="BC16">
    <cfRule type="cellIs" dxfId="512" priority="343" stopIfTrue="1" operator="notEqual">
      <formula>0</formula>
    </cfRule>
  </conditionalFormatting>
  <conditionalFormatting sqref="BC16">
    <cfRule type="cellIs" dxfId="511" priority="342" stopIfTrue="1" operator="notEqual">
      <formula>0</formula>
    </cfRule>
  </conditionalFormatting>
  <conditionalFormatting sqref="BC18">
    <cfRule type="cellIs" dxfId="510" priority="341" stopIfTrue="1" operator="notEqual">
      <formula>0</formula>
    </cfRule>
  </conditionalFormatting>
  <conditionalFormatting sqref="BC18">
    <cfRule type="cellIs" dxfId="509" priority="340" stopIfTrue="1" operator="notEqual">
      <formula>0</formula>
    </cfRule>
  </conditionalFormatting>
  <conditionalFormatting sqref="BC15 BC17">
    <cfRule type="cellIs" dxfId="508" priority="346" stopIfTrue="1" operator="notEqual">
      <formula>0</formula>
    </cfRule>
  </conditionalFormatting>
  <conditionalFormatting sqref="AU14:BB14">
    <cfRule type="cellIs" dxfId="507" priority="338" stopIfTrue="1" operator="notEqual">
      <formula>0</formula>
    </cfRule>
  </conditionalFormatting>
  <conditionalFormatting sqref="AU14:BB14">
    <cfRule type="cellIs" dxfId="506" priority="337" stopIfTrue="1" operator="notEqual">
      <formula>0</formula>
    </cfRule>
  </conditionalFormatting>
  <conditionalFormatting sqref="AU16:BB16">
    <cfRule type="cellIs" dxfId="505" priority="336" stopIfTrue="1" operator="notEqual">
      <formula>0</formula>
    </cfRule>
  </conditionalFormatting>
  <conditionalFormatting sqref="AU16:BB16">
    <cfRule type="cellIs" dxfId="504" priority="335" stopIfTrue="1" operator="notEqual">
      <formula>0</formula>
    </cfRule>
  </conditionalFormatting>
  <conditionalFormatting sqref="AU18:BB18">
    <cfRule type="cellIs" dxfId="503" priority="334" stopIfTrue="1" operator="notEqual">
      <formula>0</formula>
    </cfRule>
  </conditionalFormatting>
  <conditionalFormatting sqref="AU18:BB18">
    <cfRule type="cellIs" dxfId="502" priority="333" stopIfTrue="1" operator="notEqual">
      <formula>0</formula>
    </cfRule>
  </conditionalFormatting>
  <conditionalFormatting sqref="AU15:BB15 AU17:BB17">
    <cfRule type="cellIs" dxfId="501" priority="339" stopIfTrue="1" operator="notEqual">
      <formula>0</formula>
    </cfRule>
  </conditionalFormatting>
  <conditionalFormatting sqref="BE14:BM14">
    <cfRule type="cellIs" dxfId="500" priority="331" stopIfTrue="1" operator="notEqual">
      <formula>0</formula>
    </cfRule>
  </conditionalFormatting>
  <conditionalFormatting sqref="BE14:BM14">
    <cfRule type="cellIs" dxfId="499" priority="330" stopIfTrue="1" operator="notEqual">
      <formula>0</formula>
    </cfRule>
  </conditionalFormatting>
  <conditionalFormatting sqref="BE16:BM16">
    <cfRule type="cellIs" dxfId="498" priority="329" stopIfTrue="1" operator="notEqual">
      <formula>0</formula>
    </cfRule>
  </conditionalFormatting>
  <conditionalFormatting sqref="BE16:BM16">
    <cfRule type="cellIs" dxfId="497" priority="328" stopIfTrue="1" operator="notEqual">
      <formula>0</formula>
    </cfRule>
  </conditionalFormatting>
  <conditionalFormatting sqref="BE18:BM18">
    <cfRule type="cellIs" dxfId="496" priority="327" stopIfTrue="1" operator="notEqual">
      <formula>0</formula>
    </cfRule>
  </conditionalFormatting>
  <conditionalFormatting sqref="BE18:BM18">
    <cfRule type="cellIs" dxfId="495" priority="326" stopIfTrue="1" operator="notEqual">
      <formula>0</formula>
    </cfRule>
  </conditionalFormatting>
  <conditionalFormatting sqref="BE15:BM15 BE17:BM17">
    <cfRule type="cellIs" dxfId="494" priority="332" stopIfTrue="1" operator="notEqual">
      <formula>0</formula>
    </cfRule>
  </conditionalFormatting>
  <conditionalFormatting sqref="Q21:Y21">
    <cfRule type="cellIs" dxfId="493" priority="324" stopIfTrue="1" operator="notEqual">
      <formula>0</formula>
    </cfRule>
  </conditionalFormatting>
  <conditionalFormatting sqref="Q22:Y22">
    <cfRule type="cellIs" dxfId="492" priority="323" stopIfTrue="1" operator="notEqual">
      <formula>0</formula>
    </cfRule>
  </conditionalFormatting>
  <conditionalFormatting sqref="Q19:Y20">
    <cfRule type="cellIs" dxfId="491" priority="325" stopIfTrue="1" operator="notEqual">
      <formula>0</formula>
    </cfRule>
  </conditionalFormatting>
  <conditionalFormatting sqref="AA19:AI19">
    <cfRule type="cellIs" dxfId="490" priority="321" stopIfTrue="1" operator="notEqual">
      <formula>0</formula>
    </cfRule>
  </conditionalFormatting>
  <conditionalFormatting sqref="AA20:AI20">
    <cfRule type="cellIs" dxfId="489" priority="320" stopIfTrue="1" operator="notEqual">
      <formula>0</formula>
    </cfRule>
  </conditionalFormatting>
  <conditionalFormatting sqref="AA22:AI22">
    <cfRule type="cellIs" dxfId="488" priority="319" stopIfTrue="1" operator="notEqual">
      <formula>0</formula>
    </cfRule>
  </conditionalFormatting>
  <conditionalFormatting sqref="AA21:AI21">
    <cfRule type="cellIs" dxfId="487" priority="322" stopIfTrue="1" operator="notEqual">
      <formula>0</formula>
    </cfRule>
  </conditionalFormatting>
  <conditionalFormatting sqref="AK19:AS19">
    <cfRule type="cellIs" dxfId="486" priority="317" stopIfTrue="1" operator="notEqual">
      <formula>0</formula>
    </cfRule>
  </conditionalFormatting>
  <conditionalFormatting sqref="AK20:AS20">
    <cfRule type="cellIs" dxfId="485" priority="316" stopIfTrue="1" operator="notEqual">
      <formula>0</formula>
    </cfRule>
  </conditionalFormatting>
  <conditionalFormatting sqref="AK22:AS22">
    <cfRule type="cellIs" dxfId="484" priority="315" stopIfTrue="1" operator="notEqual">
      <formula>0</formula>
    </cfRule>
  </conditionalFormatting>
  <conditionalFormatting sqref="AK21:AS21">
    <cfRule type="cellIs" dxfId="483" priority="318" stopIfTrue="1" operator="notEqual">
      <formula>0</formula>
    </cfRule>
  </conditionalFormatting>
  <conditionalFormatting sqref="AU19:BC19">
    <cfRule type="cellIs" dxfId="482" priority="313" stopIfTrue="1" operator="notEqual">
      <formula>0</formula>
    </cfRule>
  </conditionalFormatting>
  <conditionalFormatting sqref="AU20:BC20">
    <cfRule type="cellIs" dxfId="481" priority="312" stopIfTrue="1" operator="notEqual">
      <formula>0</formula>
    </cfRule>
  </conditionalFormatting>
  <conditionalFormatting sqref="AU21:BC22">
    <cfRule type="cellIs" dxfId="480" priority="314" stopIfTrue="1" operator="notEqual">
      <formula>0</formula>
    </cfRule>
  </conditionalFormatting>
  <conditionalFormatting sqref="BE19:BM19">
    <cfRule type="cellIs" dxfId="479" priority="310" stopIfTrue="1" operator="notEqual">
      <formula>0</formula>
    </cfRule>
  </conditionalFormatting>
  <conditionalFormatting sqref="BE20:BM20">
    <cfRule type="cellIs" dxfId="478" priority="309" stopIfTrue="1" operator="notEqual">
      <formula>0</formula>
    </cfRule>
  </conditionalFormatting>
  <conditionalFormatting sqref="BE21:BM22">
    <cfRule type="cellIs" dxfId="477" priority="311" stopIfTrue="1" operator="notEqual">
      <formula>0</formula>
    </cfRule>
  </conditionalFormatting>
  <conditionalFormatting sqref="Q24:Y24">
    <cfRule type="cellIs" dxfId="476" priority="308" stopIfTrue="1" operator="notEqual">
      <formula>0</formula>
    </cfRule>
  </conditionalFormatting>
  <conditionalFormatting sqref="Q23:Y23">
    <cfRule type="cellIs" dxfId="475" priority="307" stopIfTrue="1" operator="notEqual">
      <formula>0</formula>
    </cfRule>
  </conditionalFormatting>
  <conditionalFormatting sqref="Q25:Y25">
    <cfRule type="cellIs" dxfId="474" priority="306" stopIfTrue="1" operator="notEqual">
      <formula>0</formula>
    </cfRule>
  </conditionalFormatting>
  <conditionalFormatting sqref="AA23:AI23 AA25:AI25">
    <cfRule type="cellIs" dxfId="473" priority="305" stopIfTrue="1" operator="notEqual">
      <formula>0</formula>
    </cfRule>
  </conditionalFormatting>
  <conditionalFormatting sqref="AA24:AI24">
    <cfRule type="cellIs" dxfId="472" priority="304" stopIfTrue="1" operator="notEqual">
      <formula>0</formula>
    </cfRule>
  </conditionalFormatting>
  <conditionalFormatting sqref="AK23:AS23 AK25:AS25">
    <cfRule type="cellIs" dxfId="471" priority="303" stopIfTrue="1" operator="notEqual">
      <formula>0</formula>
    </cfRule>
  </conditionalFormatting>
  <conditionalFormatting sqref="AK24:AS24">
    <cfRule type="cellIs" dxfId="470" priority="302" stopIfTrue="1" operator="notEqual">
      <formula>0</formula>
    </cfRule>
  </conditionalFormatting>
  <conditionalFormatting sqref="AU23:BC23">
    <cfRule type="cellIs" dxfId="469" priority="299" stopIfTrue="1" operator="notEqual">
      <formula>0</formula>
    </cfRule>
  </conditionalFormatting>
  <conditionalFormatting sqref="AU25:BC25">
    <cfRule type="cellIs" dxfId="468" priority="301" stopIfTrue="1" operator="notEqual">
      <formula>0</formula>
    </cfRule>
  </conditionalFormatting>
  <conditionalFormatting sqref="AU24:BC24">
    <cfRule type="cellIs" dxfId="467" priority="300" stopIfTrue="1" operator="notEqual">
      <formula>0</formula>
    </cfRule>
  </conditionalFormatting>
  <conditionalFormatting sqref="BE23:BM23">
    <cfRule type="cellIs" dxfId="466" priority="296" stopIfTrue="1" operator="notEqual">
      <formula>0</formula>
    </cfRule>
  </conditionalFormatting>
  <conditionalFormatting sqref="BE25:BM25">
    <cfRule type="cellIs" dxfId="465" priority="298" stopIfTrue="1" operator="notEqual">
      <formula>0</formula>
    </cfRule>
  </conditionalFormatting>
  <conditionalFormatting sqref="BE24:BM24">
    <cfRule type="cellIs" dxfId="464" priority="297" stopIfTrue="1" operator="notEqual">
      <formula>0</formula>
    </cfRule>
  </conditionalFormatting>
  <conditionalFormatting sqref="Q26:Y26">
    <cfRule type="cellIs" dxfId="463" priority="294" stopIfTrue="1" operator="notEqual">
      <formula>0</formula>
    </cfRule>
  </conditionalFormatting>
  <conditionalFormatting sqref="Q27:Y27">
    <cfRule type="cellIs" dxfId="462" priority="295" stopIfTrue="1" operator="notEqual">
      <formula>0</formula>
    </cfRule>
  </conditionalFormatting>
  <conditionalFormatting sqref="Q28:Y28">
    <cfRule type="cellIs" dxfId="461" priority="293" stopIfTrue="1" operator="notEqual">
      <formula>0</formula>
    </cfRule>
  </conditionalFormatting>
  <conditionalFormatting sqref="AA28:AI28">
    <cfRule type="cellIs" dxfId="460" priority="290" stopIfTrue="1" operator="notEqual">
      <formula>0</formula>
    </cfRule>
  </conditionalFormatting>
  <conditionalFormatting sqref="AA27:AI27">
    <cfRule type="cellIs" dxfId="459" priority="292" stopIfTrue="1" operator="notEqual">
      <formula>0</formula>
    </cfRule>
  </conditionalFormatting>
  <conditionalFormatting sqref="AA26:AI26">
    <cfRule type="cellIs" dxfId="458" priority="291" stopIfTrue="1" operator="notEqual">
      <formula>0</formula>
    </cfRule>
  </conditionalFormatting>
  <conditionalFormatting sqref="AK28:AS28">
    <cfRule type="cellIs" dxfId="457" priority="287" stopIfTrue="1" operator="notEqual">
      <formula>0</formula>
    </cfRule>
  </conditionalFormatting>
  <conditionalFormatting sqref="AK27:AS27">
    <cfRule type="cellIs" dxfId="456" priority="289" stopIfTrue="1" operator="notEqual">
      <formula>0</formula>
    </cfRule>
  </conditionalFormatting>
  <conditionalFormatting sqref="AK26:AS26">
    <cfRule type="cellIs" dxfId="455" priority="288" stopIfTrue="1" operator="notEqual">
      <formula>0</formula>
    </cfRule>
  </conditionalFormatting>
  <conditionalFormatting sqref="AU28:BC28">
    <cfRule type="cellIs" dxfId="454" priority="284" stopIfTrue="1" operator="notEqual">
      <formula>0</formula>
    </cfRule>
  </conditionalFormatting>
  <conditionalFormatting sqref="AU27:BC27">
    <cfRule type="cellIs" dxfId="453" priority="286" stopIfTrue="1" operator="notEqual">
      <formula>0</formula>
    </cfRule>
  </conditionalFormatting>
  <conditionalFormatting sqref="AU26:BC26">
    <cfRule type="cellIs" dxfId="452" priority="285" stopIfTrue="1" operator="notEqual">
      <formula>0</formula>
    </cfRule>
  </conditionalFormatting>
  <conditionalFormatting sqref="BE28:BM28">
    <cfRule type="cellIs" dxfId="451" priority="281" stopIfTrue="1" operator="notEqual">
      <formula>0</formula>
    </cfRule>
  </conditionalFormatting>
  <conditionalFormatting sqref="BE27:BM27">
    <cfRule type="cellIs" dxfId="450" priority="283" stopIfTrue="1" operator="notEqual">
      <formula>0</formula>
    </cfRule>
  </conditionalFormatting>
  <conditionalFormatting sqref="BE26:BM26">
    <cfRule type="cellIs" dxfId="449" priority="282" stopIfTrue="1" operator="notEqual">
      <formula>0</formula>
    </cfRule>
  </conditionalFormatting>
  <conditionalFormatting sqref="Q29:Y29">
    <cfRule type="cellIs" dxfId="448" priority="280" stopIfTrue="1" operator="notEqual">
      <formula>0</formula>
    </cfRule>
  </conditionalFormatting>
  <conditionalFormatting sqref="Q30:Y30">
    <cfRule type="cellIs" dxfId="447" priority="277" stopIfTrue="1" operator="notEqual">
      <formula>0</formula>
    </cfRule>
  </conditionalFormatting>
  <conditionalFormatting sqref="Q31:Y31">
    <cfRule type="cellIs" dxfId="446" priority="279" stopIfTrue="1" operator="notEqual">
      <formula>0</formula>
    </cfRule>
  </conditionalFormatting>
  <conditionalFormatting sqref="Q32:Y32">
    <cfRule type="cellIs" dxfId="445" priority="278" stopIfTrue="1" operator="notEqual">
      <formula>0</formula>
    </cfRule>
  </conditionalFormatting>
  <conditionalFormatting sqref="AA29:AI29">
    <cfRule type="cellIs" dxfId="444" priority="276" stopIfTrue="1" operator="notEqual">
      <formula>0</formula>
    </cfRule>
  </conditionalFormatting>
  <conditionalFormatting sqref="AA30:AI30">
    <cfRule type="cellIs" dxfId="443" priority="273" stopIfTrue="1" operator="notEqual">
      <formula>0</formula>
    </cfRule>
  </conditionalFormatting>
  <conditionalFormatting sqref="AA31:AI31">
    <cfRule type="cellIs" dxfId="442" priority="275" stopIfTrue="1" operator="notEqual">
      <formula>0</formula>
    </cfRule>
  </conditionalFormatting>
  <conditionalFormatting sqref="AA32:AI32">
    <cfRule type="cellIs" dxfId="441" priority="274" stopIfTrue="1" operator="notEqual">
      <formula>0</formula>
    </cfRule>
  </conditionalFormatting>
  <conditionalFormatting sqref="AK29:AS29">
    <cfRule type="cellIs" dxfId="440" priority="272" stopIfTrue="1" operator="notEqual">
      <formula>0</formula>
    </cfRule>
  </conditionalFormatting>
  <conditionalFormatting sqref="AK30:AS30">
    <cfRule type="cellIs" dxfId="439" priority="269" stopIfTrue="1" operator="notEqual">
      <formula>0</formula>
    </cfRule>
  </conditionalFormatting>
  <conditionalFormatting sqref="AK31:AS31">
    <cfRule type="cellIs" dxfId="438" priority="271" stopIfTrue="1" operator="notEqual">
      <formula>0</formula>
    </cfRule>
  </conditionalFormatting>
  <conditionalFormatting sqref="AK32:AS32">
    <cfRule type="cellIs" dxfId="437" priority="270" stopIfTrue="1" operator="notEqual">
      <formula>0</formula>
    </cfRule>
  </conditionalFormatting>
  <conditionalFormatting sqref="AU29:BC29">
    <cfRule type="cellIs" dxfId="436" priority="268" stopIfTrue="1" operator="notEqual">
      <formula>0</formula>
    </cfRule>
  </conditionalFormatting>
  <conditionalFormatting sqref="AU30:BC30">
    <cfRule type="cellIs" dxfId="435" priority="267" stopIfTrue="1" operator="notEqual">
      <formula>0</formula>
    </cfRule>
  </conditionalFormatting>
  <conditionalFormatting sqref="AU31:BC31">
    <cfRule type="cellIs" dxfId="434" priority="266" stopIfTrue="1" operator="notEqual">
      <formula>0</formula>
    </cfRule>
  </conditionalFormatting>
  <conditionalFormatting sqref="AU32:BC32">
    <cfRule type="cellIs" dxfId="433" priority="265" stopIfTrue="1" operator="notEqual">
      <formula>0</formula>
    </cfRule>
  </conditionalFormatting>
  <conditionalFormatting sqref="BE29:BM29">
    <cfRule type="cellIs" dxfId="432" priority="264" stopIfTrue="1" operator="notEqual">
      <formula>0</formula>
    </cfRule>
  </conditionalFormatting>
  <conditionalFormatting sqref="BE30:BM30">
    <cfRule type="cellIs" dxfId="431" priority="263" stopIfTrue="1" operator="notEqual">
      <formula>0</formula>
    </cfRule>
  </conditionalFormatting>
  <conditionalFormatting sqref="BE31:BM31">
    <cfRule type="cellIs" dxfId="430" priority="262" stopIfTrue="1" operator="notEqual">
      <formula>0</formula>
    </cfRule>
  </conditionalFormatting>
  <conditionalFormatting sqref="BE32:BM32">
    <cfRule type="cellIs" dxfId="429" priority="261" stopIfTrue="1" operator="notEqual">
      <formula>0</formula>
    </cfRule>
  </conditionalFormatting>
  <conditionalFormatting sqref="Q33:Y35">
    <cfRule type="cellIs" dxfId="428" priority="260" stopIfTrue="1" operator="notEqual">
      <formula>0</formula>
    </cfRule>
  </conditionalFormatting>
  <conditionalFormatting sqref="AA33:AI35">
    <cfRule type="cellIs" dxfId="427" priority="259" stopIfTrue="1" operator="notEqual">
      <formula>0</formula>
    </cfRule>
  </conditionalFormatting>
  <conditionalFormatting sqref="AK33:AS35">
    <cfRule type="cellIs" dxfId="426" priority="258" stopIfTrue="1" operator="notEqual">
      <formula>0</formula>
    </cfRule>
  </conditionalFormatting>
  <conditionalFormatting sqref="AU33:BC35">
    <cfRule type="cellIs" dxfId="425" priority="257" stopIfTrue="1" operator="notEqual">
      <formula>0</formula>
    </cfRule>
  </conditionalFormatting>
  <conditionalFormatting sqref="BE33:BM35">
    <cfRule type="cellIs" dxfId="424" priority="256" stopIfTrue="1" operator="notEqual">
      <formula>0</formula>
    </cfRule>
  </conditionalFormatting>
  <conditionalFormatting sqref="Q36:Y38">
    <cfRule type="cellIs" dxfId="423" priority="255" stopIfTrue="1" operator="notEqual">
      <formula>0</formula>
    </cfRule>
  </conditionalFormatting>
  <conditionalFormatting sqref="AA36:AI38">
    <cfRule type="cellIs" dxfId="422" priority="254" stopIfTrue="1" operator="notEqual">
      <formula>0</formula>
    </cfRule>
  </conditionalFormatting>
  <conditionalFormatting sqref="AK36:AS38">
    <cfRule type="cellIs" dxfId="421" priority="253" stopIfTrue="1" operator="notEqual">
      <formula>0</formula>
    </cfRule>
  </conditionalFormatting>
  <conditionalFormatting sqref="AU36:BC38">
    <cfRule type="cellIs" dxfId="420" priority="252" stopIfTrue="1" operator="notEqual">
      <formula>0</formula>
    </cfRule>
  </conditionalFormatting>
  <conditionalFormatting sqref="BE36:BM38">
    <cfRule type="cellIs" dxfId="419" priority="251" stopIfTrue="1" operator="notEqual">
      <formula>0</formula>
    </cfRule>
  </conditionalFormatting>
  <conditionalFormatting sqref="G39:O41">
    <cfRule type="cellIs" dxfId="418" priority="250" stopIfTrue="1" operator="notEqual">
      <formula>0</formula>
    </cfRule>
  </conditionalFormatting>
  <conditionalFormatting sqref="Q39:Y41">
    <cfRule type="cellIs" dxfId="417" priority="249" stopIfTrue="1" operator="notEqual">
      <formula>0</formula>
    </cfRule>
  </conditionalFormatting>
  <conditionalFormatting sqref="AA39:AI41">
    <cfRule type="cellIs" dxfId="416" priority="248" stopIfTrue="1" operator="notEqual">
      <formula>0</formula>
    </cfRule>
  </conditionalFormatting>
  <conditionalFormatting sqref="AK39:AS41">
    <cfRule type="cellIs" dxfId="415" priority="247" stopIfTrue="1" operator="notEqual">
      <formula>0</formula>
    </cfRule>
  </conditionalFormatting>
  <conditionalFormatting sqref="AU39:BC41">
    <cfRule type="cellIs" dxfId="414" priority="246" stopIfTrue="1" operator="notEqual">
      <formula>0</formula>
    </cfRule>
  </conditionalFormatting>
  <conditionalFormatting sqref="BE39:BM41">
    <cfRule type="cellIs" dxfId="413" priority="245" stopIfTrue="1" operator="notEqual">
      <formula>0</formula>
    </cfRule>
  </conditionalFormatting>
  <conditionalFormatting sqref="Q42:Y43">
    <cfRule type="cellIs" dxfId="412" priority="244" stopIfTrue="1" operator="notEqual">
      <formula>0</formula>
    </cfRule>
  </conditionalFormatting>
  <conditionalFormatting sqref="AA42:AI43">
    <cfRule type="cellIs" dxfId="411" priority="243" stopIfTrue="1" operator="notEqual">
      <formula>0</formula>
    </cfRule>
  </conditionalFormatting>
  <conditionalFormatting sqref="AK42:AS43">
    <cfRule type="cellIs" dxfId="410" priority="242" stopIfTrue="1" operator="notEqual">
      <formula>0</formula>
    </cfRule>
  </conditionalFormatting>
  <conditionalFormatting sqref="AU42:BC43">
    <cfRule type="cellIs" dxfId="409" priority="241" stopIfTrue="1" operator="notEqual">
      <formula>0</formula>
    </cfRule>
  </conditionalFormatting>
  <conditionalFormatting sqref="BE42:BM43">
    <cfRule type="cellIs" dxfId="408" priority="240" stopIfTrue="1" operator="notEqual">
      <formula>0</formula>
    </cfRule>
  </conditionalFormatting>
  <conditionalFormatting sqref="Y44:Y46">
    <cfRule type="cellIs" dxfId="407" priority="239" stopIfTrue="1" operator="notEqual">
      <formula>0</formula>
    </cfRule>
  </conditionalFormatting>
  <conditionalFormatting sqref="Q44:X46">
    <cfRule type="cellIs" dxfId="406" priority="238" stopIfTrue="1" operator="notEqual">
      <formula>0</formula>
    </cfRule>
  </conditionalFormatting>
  <conditionalFormatting sqref="AA44:AI46">
    <cfRule type="cellIs" dxfId="405" priority="237" stopIfTrue="1" operator="notEqual">
      <formula>0</formula>
    </cfRule>
  </conditionalFormatting>
  <conditionalFormatting sqref="AK44:AS46">
    <cfRule type="cellIs" dxfId="404" priority="236" stopIfTrue="1" operator="notEqual">
      <formula>0</formula>
    </cfRule>
  </conditionalFormatting>
  <conditionalFormatting sqref="AU44:BC46">
    <cfRule type="cellIs" dxfId="403" priority="235" stopIfTrue="1" operator="notEqual">
      <formula>0</formula>
    </cfRule>
  </conditionalFormatting>
  <conditionalFormatting sqref="BE44:BM46">
    <cfRule type="cellIs" dxfId="402" priority="234" stopIfTrue="1" operator="notEqual">
      <formula>0</formula>
    </cfRule>
  </conditionalFormatting>
  <conditionalFormatting sqref="Q69:Y69">
    <cfRule type="cellIs" dxfId="401" priority="233" stopIfTrue="1" operator="notEqual">
      <formula>0</formula>
    </cfRule>
  </conditionalFormatting>
  <conditionalFormatting sqref="AA69:AI69">
    <cfRule type="cellIs" dxfId="400" priority="232" stopIfTrue="1" operator="notEqual">
      <formula>0</formula>
    </cfRule>
  </conditionalFormatting>
  <conditionalFormatting sqref="AK69:AS69">
    <cfRule type="cellIs" dxfId="399" priority="231" stopIfTrue="1" operator="notEqual">
      <formula>0</formula>
    </cfRule>
  </conditionalFormatting>
  <conditionalFormatting sqref="AU69:BC69">
    <cfRule type="cellIs" dxfId="398" priority="230" stopIfTrue="1" operator="notEqual">
      <formula>0</formula>
    </cfRule>
  </conditionalFormatting>
  <conditionalFormatting sqref="BE69:BM69">
    <cfRule type="cellIs" dxfId="397" priority="229" stopIfTrue="1" operator="notEqual">
      <formula>0</formula>
    </cfRule>
  </conditionalFormatting>
  <conditionalFormatting sqref="Q87:Y87">
    <cfRule type="cellIs" dxfId="396" priority="228" stopIfTrue="1" operator="notEqual">
      <formula>0</formula>
    </cfRule>
  </conditionalFormatting>
  <conditionalFormatting sqref="AC87:AI87">
    <cfRule type="cellIs" dxfId="395" priority="227" stopIfTrue="1" operator="notEqual">
      <formula>0</formula>
    </cfRule>
  </conditionalFormatting>
  <conditionalFormatting sqref="AA87:AB87">
    <cfRule type="cellIs" dxfId="394" priority="226" stopIfTrue="1" operator="notEqual">
      <formula>0</formula>
    </cfRule>
  </conditionalFormatting>
  <conditionalFormatting sqref="AK87:AS87">
    <cfRule type="cellIs" dxfId="393" priority="225" stopIfTrue="1" operator="notEqual">
      <formula>0</formula>
    </cfRule>
  </conditionalFormatting>
  <conditionalFormatting sqref="AW87:BC87">
    <cfRule type="cellIs" dxfId="392" priority="224" stopIfTrue="1" operator="notEqual">
      <formula>0</formula>
    </cfRule>
  </conditionalFormatting>
  <conditionalFormatting sqref="AU87:AV87">
    <cfRule type="cellIs" dxfId="391" priority="223" stopIfTrue="1" operator="notEqual">
      <formula>0</formula>
    </cfRule>
  </conditionalFormatting>
  <conditionalFormatting sqref="BE87:BM87">
    <cfRule type="cellIs" dxfId="390" priority="222" stopIfTrue="1" operator="notEqual">
      <formula>0</formula>
    </cfRule>
  </conditionalFormatting>
  <conditionalFormatting sqref="V70:Y70">
    <cfRule type="cellIs" dxfId="389" priority="221" stopIfTrue="1" operator="notEqual">
      <formula>0</formula>
    </cfRule>
  </conditionalFormatting>
  <conditionalFormatting sqref="Q70:U70">
    <cfRule type="cellIs" dxfId="388" priority="220" stopIfTrue="1" operator="notEqual">
      <formula>0</formula>
    </cfRule>
  </conditionalFormatting>
  <conditionalFormatting sqref="AA70:AI70">
    <cfRule type="cellIs" dxfId="387" priority="219" stopIfTrue="1" operator="notEqual">
      <formula>0</formula>
    </cfRule>
  </conditionalFormatting>
  <conditionalFormatting sqref="AK70:AS70">
    <cfRule type="cellIs" dxfId="386" priority="218" stopIfTrue="1" operator="notEqual">
      <formula>0</formula>
    </cfRule>
  </conditionalFormatting>
  <conditionalFormatting sqref="AU70:BC70">
    <cfRule type="cellIs" dxfId="385" priority="217" stopIfTrue="1" operator="notEqual">
      <formula>0</formula>
    </cfRule>
  </conditionalFormatting>
  <conditionalFormatting sqref="BE70:BM70">
    <cfRule type="cellIs" dxfId="384" priority="216" stopIfTrue="1" operator="notEqual">
      <formula>0</formula>
    </cfRule>
  </conditionalFormatting>
  <conditionalFormatting sqref="Q54:Y54">
    <cfRule type="cellIs" dxfId="383" priority="215" stopIfTrue="1" operator="notEqual">
      <formula>0</formula>
    </cfRule>
  </conditionalFormatting>
  <conditionalFormatting sqref="AA54:AI54">
    <cfRule type="cellIs" dxfId="382" priority="214" stopIfTrue="1" operator="notEqual">
      <formula>0</formula>
    </cfRule>
  </conditionalFormatting>
  <conditionalFormatting sqref="AK54:AS54">
    <cfRule type="cellIs" dxfId="381" priority="213" stopIfTrue="1" operator="notEqual">
      <formula>0</formula>
    </cfRule>
  </conditionalFormatting>
  <conditionalFormatting sqref="AU54:BC54">
    <cfRule type="cellIs" dxfId="380" priority="212" stopIfTrue="1" operator="notEqual">
      <formula>0</formula>
    </cfRule>
  </conditionalFormatting>
  <conditionalFormatting sqref="BE54:BM54">
    <cfRule type="cellIs" dxfId="379" priority="211" stopIfTrue="1" operator="notEqual">
      <formula>0</formula>
    </cfRule>
  </conditionalFormatting>
  <conditionalFormatting sqref="Q61:Y61">
    <cfRule type="cellIs" dxfId="378" priority="210" stopIfTrue="1" operator="notEqual">
      <formula>0</formula>
    </cfRule>
  </conditionalFormatting>
  <conditionalFormatting sqref="AA61:AI61">
    <cfRule type="cellIs" dxfId="377" priority="209" stopIfTrue="1" operator="notEqual">
      <formula>0</formula>
    </cfRule>
  </conditionalFormatting>
  <conditionalFormatting sqref="AK61:AS61">
    <cfRule type="cellIs" dxfId="376" priority="208" stopIfTrue="1" operator="notEqual">
      <formula>0</formula>
    </cfRule>
  </conditionalFormatting>
  <conditionalFormatting sqref="AU61:BC61">
    <cfRule type="cellIs" dxfId="375" priority="207" stopIfTrue="1" operator="notEqual">
      <formula>0</formula>
    </cfRule>
  </conditionalFormatting>
  <conditionalFormatting sqref="BE61:BM61">
    <cfRule type="cellIs" dxfId="374" priority="206" stopIfTrue="1" operator="notEqual">
      <formula>0</formula>
    </cfRule>
  </conditionalFormatting>
  <conditionalFormatting sqref="Q57:Y57">
    <cfRule type="cellIs" dxfId="373" priority="205" stopIfTrue="1" operator="notEqual">
      <formula>0</formula>
    </cfRule>
  </conditionalFormatting>
  <conditionalFormatting sqref="AA57:AI57">
    <cfRule type="cellIs" dxfId="372" priority="204" stopIfTrue="1" operator="notEqual">
      <formula>0</formula>
    </cfRule>
  </conditionalFormatting>
  <conditionalFormatting sqref="AK57:AS57">
    <cfRule type="cellIs" dxfId="371" priority="203" stopIfTrue="1" operator="notEqual">
      <formula>0</formula>
    </cfRule>
  </conditionalFormatting>
  <conditionalFormatting sqref="AU57:BC57">
    <cfRule type="cellIs" dxfId="370" priority="202" stopIfTrue="1" operator="notEqual">
      <formula>0</formula>
    </cfRule>
  </conditionalFormatting>
  <conditionalFormatting sqref="BE57:BM57">
    <cfRule type="cellIs" dxfId="369" priority="201" stopIfTrue="1" operator="notEqual">
      <formula>0</formula>
    </cfRule>
  </conditionalFormatting>
  <conditionalFormatting sqref="Q88 S88:Y88">
    <cfRule type="cellIs" dxfId="368" priority="200" stopIfTrue="1" operator="notEqual">
      <formula>0</formula>
    </cfRule>
  </conditionalFormatting>
  <conditionalFormatting sqref="R88">
    <cfRule type="cellIs" dxfId="367" priority="199" stopIfTrue="1" operator="notEqual">
      <formula>0</formula>
    </cfRule>
  </conditionalFormatting>
  <conditionalFormatting sqref="AA88 AD88:AI88">
    <cfRule type="cellIs" dxfId="366" priority="198" stopIfTrue="1" operator="notEqual">
      <formula>0</formula>
    </cfRule>
  </conditionalFormatting>
  <conditionalFormatting sqref="AB88:AC88">
    <cfRule type="cellIs" dxfId="365" priority="197" stopIfTrue="1" operator="notEqual">
      <formula>0</formula>
    </cfRule>
  </conditionalFormatting>
  <conditionalFormatting sqref="AK88 AN88:AS88">
    <cfRule type="cellIs" dxfId="364" priority="196" stopIfTrue="1" operator="notEqual">
      <formula>0</formula>
    </cfRule>
  </conditionalFormatting>
  <conditionalFormatting sqref="AL88:AM88">
    <cfRule type="cellIs" dxfId="363" priority="195" stopIfTrue="1" operator="notEqual">
      <formula>0</formula>
    </cfRule>
  </conditionalFormatting>
  <conditionalFormatting sqref="AU88 AX88:BC88">
    <cfRule type="cellIs" dxfId="362" priority="194" stopIfTrue="1" operator="notEqual">
      <formula>0</formula>
    </cfRule>
  </conditionalFormatting>
  <conditionalFormatting sqref="AV88:AW88">
    <cfRule type="cellIs" dxfId="361" priority="193" stopIfTrue="1" operator="notEqual">
      <formula>0</formula>
    </cfRule>
  </conditionalFormatting>
  <conditionalFormatting sqref="BE88 BG88:BM88">
    <cfRule type="cellIs" dxfId="360" priority="192" stopIfTrue="1" operator="notEqual">
      <formula>0</formula>
    </cfRule>
  </conditionalFormatting>
  <conditionalFormatting sqref="BF88">
    <cfRule type="cellIs" dxfId="359" priority="191" stopIfTrue="1" operator="notEqual">
      <formula>0</formula>
    </cfRule>
  </conditionalFormatting>
  <conditionalFormatting sqref="Q58:Y58">
    <cfRule type="cellIs" dxfId="358" priority="172" stopIfTrue="1" operator="notEqual">
      <formula>0</formula>
    </cfRule>
  </conditionalFormatting>
  <conditionalFormatting sqref="AA58:AI58">
    <cfRule type="cellIs" dxfId="357" priority="171" stopIfTrue="1" operator="notEqual">
      <formula>0</formula>
    </cfRule>
  </conditionalFormatting>
  <conditionalFormatting sqref="AK58:AS58">
    <cfRule type="cellIs" dxfId="356" priority="170" stopIfTrue="1" operator="notEqual">
      <formula>0</formula>
    </cfRule>
  </conditionalFormatting>
  <conditionalFormatting sqref="AU58:BC58">
    <cfRule type="cellIs" dxfId="355" priority="169" stopIfTrue="1" operator="notEqual">
      <formula>0</formula>
    </cfRule>
  </conditionalFormatting>
  <conditionalFormatting sqref="BE58:BM58">
    <cfRule type="cellIs" dxfId="354" priority="168" stopIfTrue="1" operator="notEqual">
      <formula>0</formula>
    </cfRule>
  </conditionalFormatting>
  <conditionalFormatting sqref="Q47:Y47">
    <cfRule type="cellIs" dxfId="353" priority="167" stopIfTrue="1" operator="notEqual">
      <formula>0</formula>
    </cfRule>
  </conditionalFormatting>
  <conditionalFormatting sqref="AA47:AI47">
    <cfRule type="cellIs" dxfId="352" priority="166" stopIfTrue="1" operator="notEqual">
      <formula>0</formula>
    </cfRule>
  </conditionalFormatting>
  <conditionalFormatting sqref="AK47:AS47">
    <cfRule type="cellIs" dxfId="351" priority="165" stopIfTrue="1" operator="notEqual">
      <formula>0</formula>
    </cfRule>
  </conditionalFormatting>
  <conditionalFormatting sqref="AU47:BC47">
    <cfRule type="cellIs" dxfId="350" priority="164" stopIfTrue="1" operator="notEqual">
      <formula>0</formula>
    </cfRule>
  </conditionalFormatting>
  <conditionalFormatting sqref="BE47:BM47">
    <cfRule type="cellIs" dxfId="349" priority="163" stopIfTrue="1" operator="notEqual">
      <formula>0</formula>
    </cfRule>
  </conditionalFormatting>
  <conditionalFormatting sqref="Q48:Y48">
    <cfRule type="cellIs" dxfId="348" priority="162" stopIfTrue="1" operator="notEqual">
      <formula>0</formula>
    </cfRule>
  </conditionalFormatting>
  <conditionalFormatting sqref="AA48:AI48">
    <cfRule type="cellIs" dxfId="347" priority="161" stopIfTrue="1" operator="notEqual">
      <formula>0</formula>
    </cfRule>
  </conditionalFormatting>
  <conditionalFormatting sqref="AK48:AR48">
    <cfRule type="cellIs" dxfId="346" priority="160" stopIfTrue="1" operator="notEqual">
      <formula>0</formula>
    </cfRule>
  </conditionalFormatting>
  <conditionalFormatting sqref="AU48:BC48">
    <cfRule type="cellIs" dxfId="345" priority="159" stopIfTrue="1" operator="notEqual">
      <formula>0</formula>
    </cfRule>
  </conditionalFormatting>
  <conditionalFormatting sqref="BE48:BM48">
    <cfRule type="cellIs" dxfId="344" priority="158" stopIfTrue="1" operator="notEqual">
      <formula>0</formula>
    </cfRule>
  </conditionalFormatting>
  <conditionalFormatting sqref="Q49:Y49">
    <cfRule type="cellIs" dxfId="343" priority="157" stopIfTrue="1" operator="notEqual">
      <formula>0</formula>
    </cfRule>
  </conditionalFormatting>
  <conditionalFormatting sqref="AA49:AI49">
    <cfRule type="cellIs" dxfId="342" priority="156" stopIfTrue="1" operator="notEqual">
      <formula>0</formula>
    </cfRule>
  </conditionalFormatting>
  <conditionalFormatting sqref="AK49:AS49">
    <cfRule type="cellIs" dxfId="341" priority="155" stopIfTrue="1" operator="notEqual">
      <formula>0</formula>
    </cfRule>
  </conditionalFormatting>
  <conditionalFormatting sqref="AU49:BC49">
    <cfRule type="cellIs" dxfId="340" priority="154" stopIfTrue="1" operator="notEqual">
      <formula>0</formula>
    </cfRule>
  </conditionalFormatting>
  <conditionalFormatting sqref="BE49:BM49">
    <cfRule type="cellIs" dxfId="339" priority="153" stopIfTrue="1" operator="notEqual">
      <formula>0</formula>
    </cfRule>
  </conditionalFormatting>
  <conditionalFormatting sqref="Q50:Y50">
    <cfRule type="cellIs" dxfId="338" priority="152" stopIfTrue="1" operator="notEqual">
      <formula>0</formula>
    </cfRule>
  </conditionalFormatting>
  <conditionalFormatting sqref="AA50:AI50">
    <cfRule type="cellIs" dxfId="337" priority="151" stopIfTrue="1" operator="notEqual">
      <formula>0</formula>
    </cfRule>
  </conditionalFormatting>
  <conditionalFormatting sqref="AK50:AS50">
    <cfRule type="cellIs" dxfId="336" priority="150" stopIfTrue="1" operator="notEqual">
      <formula>0</formula>
    </cfRule>
  </conditionalFormatting>
  <conditionalFormatting sqref="AU50:BC50">
    <cfRule type="cellIs" dxfId="335" priority="149" stopIfTrue="1" operator="notEqual">
      <formula>0</formula>
    </cfRule>
  </conditionalFormatting>
  <conditionalFormatting sqref="BE50:BM50">
    <cfRule type="cellIs" dxfId="334" priority="148" stopIfTrue="1" operator="notEqual">
      <formula>0</formula>
    </cfRule>
  </conditionalFormatting>
  <conditionalFormatting sqref="Q52:Y52">
    <cfRule type="cellIs" dxfId="333" priority="147" stopIfTrue="1" operator="notEqual">
      <formula>0</formula>
    </cfRule>
  </conditionalFormatting>
  <conditionalFormatting sqref="AA52:AI52">
    <cfRule type="cellIs" dxfId="332" priority="146" stopIfTrue="1" operator="notEqual">
      <formula>0</formula>
    </cfRule>
  </conditionalFormatting>
  <conditionalFormatting sqref="AK52:AS52">
    <cfRule type="cellIs" dxfId="331" priority="145" stopIfTrue="1" operator="notEqual">
      <formula>0</formula>
    </cfRule>
  </conditionalFormatting>
  <conditionalFormatting sqref="AU52:BC52">
    <cfRule type="cellIs" dxfId="330" priority="144" stopIfTrue="1" operator="notEqual">
      <formula>0</formula>
    </cfRule>
  </conditionalFormatting>
  <conditionalFormatting sqref="BE52:BM52">
    <cfRule type="cellIs" dxfId="329" priority="143" stopIfTrue="1" operator="notEqual">
      <formula>0</formula>
    </cfRule>
  </conditionalFormatting>
  <conditionalFormatting sqref="AK53:AS53">
    <cfRule type="cellIs" dxfId="328" priority="142" stopIfTrue="1" operator="notEqual">
      <formula>0</formula>
    </cfRule>
  </conditionalFormatting>
  <conditionalFormatting sqref="BE53:BM53">
    <cfRule type="cellIs" dxfId="327" priority="141" stopIfTrue="1" operator="notEqual">
      <formula>0</formula>
    </cfRule>
  </conditionalFormatting>
  <conditionalFormatting sqref="Q56:Y56">
    <cfRule type="cellIs" dxfId="326" priority="140" stopIfTrue="1" operator="notEqual">
      <formula>0</formula>
    </cfRule>
  </conditionalFormatting>
  <conditionalFormatting sqref="AA56:AI56">
    <cfRule type="cellIs" dxfId="325" priority="139" stopIfTrue="1" operator="notEqual">
      <formula>0</formula>
    </cfRule>
  </conditionalFormatting>
  <conditionalFormatting sqref="AK56:AS56">
    <cfRule type="cellIs" dxfId="324" priority="138" stopIfTrue="1" operator="notEqual">
      <formula>0</formula>
    </cfRule>
  </conditionalFormatting>
  <conditionalFormatting sqref="AU56:BC56">
    <cfRule type="cellIs" dxfId="323" priority="137" stopIfTrue="1" operator="notEqual">
      <formula>0</formula>
    </cfRule>
  </conditionalFormatting>
  <conditionalFormatting sqref="BE56:BM56">
    <cfRule type="cellIs" dxfId="322" priority="136" stopIfTrue="1" operator="notEqual">
      <formula>0</formula>
    </cfRule>
  </conditionalFormatting>
  <conditionalFormatting sqref="Q81:Y81">
    <cfRule type="cellIs" dxfId="321" priority="135" stopIfTrue="1" operator="notEqual">
      <formula>0</formula>
    </cfRule>
  </conditionalFormatting>
  <conditionalFormatting sqref="AA81:AI81">
    <cfRule type="cellIs" dxfId="320" priority="134" stopIfTrue="1" operator="notEqual">
      <formula>0</formula>
    </cfRule>
  </conditionalFormatting>
  <conditionalFormatting sqref="AK81:AS81">
    <cfRule type="cellIs" dxfId="319" priority="133" stopIfTrue="1" operator="notEqual">
      <formula>0</formula>
    </cfRule>
  </conditionalFormatting>
  <conditionalFormatting sqref="AU81:BC81">
    <cfRule type="cellIs" dxfId="318" priority="132" stopIfTrue="1" operator="notEqual">
      <formula>0</formula>
    </cfRule>
  </conditionalFormatting>
  <conditionalFormatting sqref="BE81:BM81">
    <cfRule type="cellIs" dxfId="317" priority="131" stopIfTrue="1" operator="notEqual">
      <formula>0</formula>
    </cfRule>
  </conditionalFormatting>
  <conditionalFormatting sqref="Q59:Y59">
    <cfRule type="cellIs" dxfId="316" priority="130" stopIfTrue="1" operator="notEqual">
      <formula>0</formula>
    </cfRule>
  </conditionalFormatting>
  <conditionalFormatting sqref="AK59:AS59">
    <cfRule type="cellIs" dxfId="315" priority="129" stopIfTrue="1" operator="notEqual">
      <formula>0</formula>
    </cfRule>
  </conditionalFormatting>
  <conditionalFormatting sqref="AU59:BC59">
    <cfRule type="cellIs" dxfId="314" priority="128" stopIfTrue="1" operator="notEqual">
      <formula>0</formula>
    </cfRule>
  </conditionalFormatting>
  <conditionalFormatting sqref="BE59:BM59">
    <cfRule type="cellIs" dxfId="313" priority="127" stopIfTrue="1" operator="notEqual">
      <formula>0</formula>
    </cfRule>
  </conditionalFormatting>
  <conditionalFormatting sqref="Q60:Y60">
    <cfRule type="cellIs" dxfId="312" priority="126" stopIfTrue="1" operator="notEqual">
      <formula>0</formula>
    </cfRule>
  </conditionalFormatting>
  <conditionalFormatting sqref="AA60:AI60">
    <cfRule type="cellIs" dxfId="311" priority="125" stopIfTrue="1" operator="notEqual">
      <formula>0</formula>
    </cfRule>
  </conditionalFormatting>
  <conditionalFormatting sqref="AK60:AS60">
    <cfRule type="cellIs" dxfId="310" priority="124" stopIfTrue="1" operator="notEqual">
      <formula>0</formula>
    </cfRule>
  </conditionalFormatting>
  <conditionalFormatting sqref="AU60:BC60">
    <cfRule type="cellIs" dxfId="309" priority="123" stopIfTrue="1" operator="notEqual">
      <formula>0</formula>
    </cfRule>
  </conditionalFormatting>
  <conditionalFormatting sqref="BE60:BM60">
    <cfRule type="cellIs" dxfId="308" priority="122" stopIfTrue="1" operator="notEqual">
      <formula>0</formula>
    </cfRule>
  </conditionalFormatting>
  <conditionalFormatting sqref="AA62:AI62">
    <cfRule type="cellIs" dxfId="307" priority="121" stopIfTrue="1" operator="notEqual">
      <formula>0</formula>
    </cfRule>
  </conditionalFormatting>
  <conditionalFormatting sqref="AK62:AS62">
    <cfRule type="cellIs" dxfId="306" priority="120" stopIfTrue="1" operator="notEqual">
      <formula>0</formula>
    </cfRule>
  </conditionalFormatting>
  <conditionalFormatting sqref="AW62:BC62">
    <cfRule type="cellIs" dxfId="305" priority="119" stopIfTrue="1" operator="notEqual">
      <formula>0</formula>
    </cfRule>
  </conditionalFormatting>
  <conditionalFormatting sqref="AU62:AV62">
    <cfRule type="cellIs" dxfId="304" priority="118" stopIfTrue="1" operator="notEqual">
      <formula>0</formula>
    </cfRule>
  </conditionalFormatting>
  <conditionalFormatting sqref="BE62:BM62">
    <cfRule type="cellIs" dxfId="303" priority="117" stopIfTrue="1" operator="notEqual">
      <formula>0</formula>
    </cfRule>
  </conditionalFormatting>
  <conditionalFormatting sqref="Q63:Y63">
    <cfRule type="cellIs" dxfId="302" priority="116" stopIfTrue="1" operator="notEqual">
      <formula>0</formula>
    </cfRule>
  </conditionalFormatting>
  <conditionalFormatting sqref="AA63:AI63">
    <cfRule type="cellIs" dxfId="301" priority="115" stopIfTrue="1" operator="notEqual">
      <formula>0</formula>
    </cfRule>
  </conditionalFormatting>
  <conditionalFormatting sqref="AK63:AS63">
    <cfRule type="cellIs" dxfId="300" priority="114" stopIfTrue="1" operator="notEqual">
      <formula>0</formula>
    </cfRule>
  </conditionalFormatting>
  <conditionalFormatting sqref="AU63:BC63">
    <cfRule type="cellIs" dxfId="299" priority="113" stopIfTrue="1" operator="notEqual">
      <formula>0</formula>
    </cfRule>
  </conditionalFormatting>
  <conditionalFormatting sqref="BE63:BM63">
    <cfRule type="cellIs" dxfId="298" priority="112" stopIfTrue="1" operator="notEqual">
      <formula>0</formula>
    </cfRule>
  </conditionalFormatting>
  <conditionalFormatting sqref="Q64:Y64">
    <cfRule type="cellIs" dxfId="297" priority="111" stopIfTrue="1" operator="notEqual">
      <formula>0</formula>
    </cfRule>
  </conditionalFormatting>
  <conditionalFormatting sqref="Q64:Y64">
    <cfRule type="cellIs" dxfId="296" priority="110" stopIfTrue="1" operator="notEqual">
      <formula>0</formula>
    </cfRule>
  </conditionalFormatting>
  <conditionalFormatting sqref="Q64:Y64">
    <cfRule type="cellIs" dxfId="295" priority="109" stopIfTrue="1" operator="notEqual">
      <formula>0</formula>
    </cfRule>
  </conditionalFormatting>
  <conditionalFormatting sqref="AA64:AI64">
    <cfRule type="cellIs" dxfId="294" priority="108" stopIfTrue="1" operator="notEqual">
      <formula>0</formula>
    </cfRule>
  </conditionalFormatting>
  <conditionalFormatting sqref="AA64:AI64">
    <cfRule type="cellIs" dxfId="293" priority="107" stopIfTrue="1" operator="notEqual">
      <formula>0</formula>
    </cfRule>
  </conditionalFormatting>
  <conditionalFormatting sqref="AA64:AI64">
    <cfRule type="cellIs" dxfId="292" priority="106" stopIfTrue="1" operator="notEqual">
      <formula>0</formula>
    </cfRule>
  </conditionalFormatting>
  <conditionalFormatting sqref="AK64:AS64">
    <cfRule type="cellIs" dxfId="291" priority="105" stopIfTrue="1" operator="notEqual">
      <formula>0</formula>
    </cfRule>
  </conditionalFormatting>
  <conditionalFormatting sqref="AK64:AS64">
    <cfRule type="cellIs" dxfId="290" priority="104" stopIfTrue="1" operator="notEqual">
      <formula>0</formula>
    </cfRule>
  </conditionalFormatting>
  <conditionalFormatting sqref="AK64:AS64">
    <cfRule type="cellIs" dxfId="289" priority="103" stopIfTrue="1" operator="notEqual">
      <formula>0</formula>
    </cfRule>
  </conditionalFormatting>
  <conditionalFormatting sqref="AU64:BC64">
    <cfRule type="cellIs" dxfId="288" priority="102" stopIfTrue="1" operator="notEqual">
      <formula>0</formula>
    </cfRule>
  </conditionalFormatting>
  <conditionalFormatting sqref="AU64:BC64">
    <cfRule type="cellIs" dxfId="287" priority="101" stopIfTrue="1" operator="notEqual">
      <formula>0</formula>
    </cfRule>
  </conditionalFormatting>
  <conditionalFormatting sqref="AU64:BC64">
    <cfRule type="cellIs" dxfId="286" priority="100" stopIfTrue="1" operator="notEqual">
      <formula>0</formula>
    </cfRule>
  </conditionalFormatting>
  <conditionalFormatting sqref="BE64:BM64">
    <cfRule type="cellIs" dxfId="285" priority="99" stopIfTrue="1" operator="notEqual">
      <formula>0</formula>
    </cfRule>
  </conditionalFormatting>
  <conditionalFormatting sqref="BE64:BM64">
    <cfRule type="cellIs" dxfId="284" priority="98" stopIfTrue="1" operator="notEqual">
      <formula>0</formula>
    </cfRule>
  </conditionalFormatting>
  <conditionalFormatting sqref="BE64:BM64">
    <cfRule type="cellIs" dxfId="283" priority="97" stopIfTrue="1" operator="notEqual">
      <formula>0</formula>
    </cfRule>
  </conditionalFormatting>
  <conditionalFormatting sqref="Q71:Y71">
    <cfRule type="cellIs" dxfId="282" priority="96" stopIfTrue="1" operator="notEqual">
      <formula>0</formula>
    </cfRule>
  </conditionalFormatting>
  <conditionalFormatting sqref="AA71:AI71">
    <cfRule type="cellIs" dxfId="281" priority="95" stopIfTrue="1" operator="notEqual">
      <formula>0</formula>
    </cfRule>
  </conditionalFormatting>
  <conditionalFormatting sqref="AK71:AS71">
    <cfRule type="cellIs" dxfId="280" priority="94" stopIfTrue="1" operator="notEqual">
      <formula>0</formula>
    </cfRule>
  </conditionalFormatting>
  <conditionalFormatting sqref="AU71:BC71">
    <cfRule type="cellIs" dxfId="279" priority="93" stopIfTrue="1" operator="notEqual">
      <formula>0</formula>
    </cfRule>
  </conditionalFormatting>
  <conditionalFormatting sqref="BE71:BM71">
    <cfRule type="cellIs" dxfId="278" priority="92" stopIfTrue="1" operator="notEqual">
      <formula>0</formula>
    </cfRule>
  </conditionalFormatting>
  <conditionalFormatting sqref="AK72:AS72">
    <cfRule type="cellIs" dxfId="277" priority="91" stopIfTrue="1" operator="notEqual">
      <formula>0</formula>
    </cfRule>
  </conditionalFormatting>
  <conditionalFormatting sqref="Q73:Y73">
    <cfRule type="cellIs" dxfId="276" priority="90" operator="notEqual">
      <formula>0</formula>
    </cfRule>
  </conditionalFormatting>
  <conditionalFormatting sqref="AA73:AI73">
    <cfRule type="cellIs" dxfId="275" priority="89" operator="notEqual">
      <formula>0</formula>
    </cfRule>
  </conditionalFormatting>
  <conditionalFormatting sqref="AK73:AS73">
    <cfRule type="cellIs" dxfId="274" priority="88" operator="notEqual">
      <formula>0</formula>
    </cfRule>
  </conditionalFormatting>
  <conditionalFormatting sqref="BE73:BM73">
    <cfRule type="cellIs" dxfId="273" priority="87" operator="notEqual">
      <formula>0</formula>
    </cfRule>
  </conditionalFormatting>
  <conditionalFormatting sqref="AK74:AS74">
    <cfRule type="cellIs" dxfId="272" priority="86" stopIfTrue="1" operator="notEqual">
      <formula>0</formula>
    </cfRule>
  </conditionalFormatting>
  <conditionalFormatting sqref="AK74:AO74">
    <cfRule type="cellIs" dxfId="271" priority="85" stopIfTrue="1" operator="notEqual">
      <formula>0</formula>
    </cfRule>
  </conditionalFormatting>
  <conditionalFormatting sqref="AQ74:AR74">
    <cfRule type="cellIs" dxfId="270" priority="84" stopIfTrue="1" operator="notEqual">
      <formula>0</formula>
    </cfRule>
  </conditionalFormatting>
  <conditionalFormatting sqref="AU74:BC74">
    <cfRule type="cellIs" dxfId="269" priority="83" stopIfTrue="1" operator="notEqual">
      <formula>0</formula>
    </cfRule>
  </conditionalFormatting>
  <conditionalFormatting sqref="BE74:BM74">
    <cfRule type="cellIs" dxfId="268" priority="82" stopIfTrue="1" operator="notEqual">
      <formula>0</formula>
    </cfRule>
  </conditionalFormatting>
  <conditionalFormatting sqref="AA76:AI76">
    <cfRule type="cellIs" dxfId="267" priority="81" stopIfTrue="1" operator="notEqual">
      <formula>0</formula>
    </cfRule>
  </conditionalFormatting>
  <conditionalFormatting sqref="AK76:AS76">
    <cfRule type="cellIs" dxfId="266" priority="80" stopIfTrue="1" operator="notEqual">
      <formula>0</formula>
    </cfRule>
  </conditionalFormatting>
  <conditionalFormatting sqref="AU76:BC76">
    <cfRule type="cellIs" dxfId="265" priority="79" stopIfTrue="1" operator="notEqual">
      <formula>0</formula>
    </cfRule>
  </conditionalFormatting>
  <conditionalFormatting sqref="BE76:BM76">
    <cfRule type="cellIs" dxfId="264" priority="78" stopIfTrue="1" operator="notEqual">
      <formula>0</formula>
    </cfRule>
  </conditionalFormatting>
  <conditionalFormatting sqref="G78:O78">
    <cfRule type="cellIs" dxfId="263" priority="77" stopIfTrue="1" operator="notEqual">
      <formula>0</formula>
    </cfRule>
  </conditionalFormatting>
  <conditionalFormatting sqref="G78:K78">
    <cfRule type="cellIs" dxfId="262" priority="76" stopIfTrue="1" operator="notEqual">
      <formula>0</formula>
    </cfRule>
  </conditionalFormatting>
  <conditionalFormatting sqref="N78">
    <cfRule type="cellIs" dxfId="261" priority="75" stopIfTrue="1" operator="notEqual">
      <formula>0</formula>
    </cfRule>
  </conditionalFormatting>
  <conditionalFormatting sqref="Q78:Y78">
    <cfRule type="cellIs" dxfId="260" priority="74" stopIfTrue="1" operator="notEqual">
      <formula>0</formula>
    </cfRule>
  </conditionalFormatting>
  <conditionalFormatting sqref="Q78:U78">
    <cfRule type="cellIs" dxfId="259" priority="73" stopIfTrue="1" operator="notEqual">
      <formula>0</formula>
    </cfRule>
  </conditionalFormatting>
  <conditionalFormatting sqref="W78:X78">
    <cfRule type="cellIs" dxfId="258" priority="72" stopIfTrue="1" operator="notEqual">
      <formula>0</formula>
    </cfRule>
  </conditionalFormatting>
  <conditionalFormatting sqref="AK78:AS78">
    <cfRule type="cellIs" dxfId="257" priority="71" stopIfTrue="1" operator="notEqual">
      <formula>0</formula>
    </cfRule>
  </conditionalFormatting>
  <conditionalFormatting sqref="AK78:AO78">
    <cfRule type="cellIs" dxfId="256" priority="70" stopIfTrue="1" operator="notEqual">
      <formula>0</formula>
    </cfRule>
  </conditionalFormatting>
  <conditionalFormatting sqref="AQ78:AR78">
    <cfRule type="cellIs" dxfId="255" priority="69" stopIfTrue="1" operator="notEqual">
      <formula>0</formula>
    </cfRule>
  </conditionalFormatting>
  <conditionalFormatting sqref="BC78">
    <cfRule type="cellIs" dxfId="254" priority="68" stopIfTrue="1" operator="notEqual">
      <formula>0</formula>
    </cfRule>
  </conditionalFormatting>
  <conditionalFormatting sqref="BC78">
    <cfRule type="cellIs" dxfId="253" priority="67" stopIfTrue="1" operator="notEqual">
      <formula>0</formula>
    </cfRule>
  </conditionalFormatting>
  <conditionalFormatting sqref="AU78:BB78">
    <cfRule type="cellIs" dxfId="252" priority="66" stopIfTrue="1" operator="notEqual">
      <formula>0</formula>
    </cfRule>
  </conditionalFormatting>
  <conditionalFormatting sqref="AU78:BB78">
    <cfRule type="cellIs" dxfId="251" priority="65" stopIfTrue="1" operator="notEqual">
      <formula>0</formula>
    </cfRule>
  </conditionalFormatting>
  <conditionalFormatting sqref="BE78:BM78">
    <cfRule type="cellIs" dxfId="250" priority="64" stopIfTrue="1" operator="notEqual">
      <formula>0</formula>
    </cfRule>
  </conditionalFormatting>
  <conditionalFormatting sqref="BE78:BM78">
    <cfRule type="cellIs" dxfId="249" priority="63" stopIfTrue="1" operator="notEqual">
      <formula>0</formula>
    </cfRule>
  </conditionalFormatting>
  <conditionalFormatting sqref="Q79:Y79">
    <cfRule type="cellIs" dxfId="248" priority="62" stopIfTrue="1" operator="notEqual">
      <formula>0</formula>
    </cfRule>
  </conditionalFormatting>
  <conditionalFormatting sqref="AA79:AI79">
    <cfRule type="cellIs" dxfId="247" priority="61" stopIfTrue="1" operator="notEqual">
      <formula>0</formula>
    </cfRule>
  </conditionalFormatting>
  <conditionalFormatting sqref="AK79:AS79">
    <cfRule type="cellIs" dxfId="246" priority="60" stopIfTrue="1" operator="notEqual">
      <formula>0</formula>
    </cfRule>
  </conditionalFormatting>
  <conditionalFormatting sqref="AU79:BC79">
    <cfRule type="cellIs" dxfId="245" priority="59" stopIfTrue="1" operator="notEqual">
      <formula>0</formula>
    </cfRule>
  </conditionalFormatting>
  <conditionalFormatting sqref="BE79:BM79">
    <cfRule type="cellIs" dxfId="244" priority="58" stopIfTrue="1" operator="notEqual">
      <formula>0</formula>
    </cfRule>
  </conditionalFormatting>
  <conditionalFormatting sqref="Q80:Y80">
    <cfRule type="cellIs" dxfId="243" priority="57" stopIfTrue="1" operator="notEqual">
      <formula>0</formula>
    </cfRule>
  </conditionalFormatting>
  <conditionalFormatting sqref="AA80:AI80">
    <cfRule type="cellIs" dxfId="242" priority="56" stopIfTrue="1" operator="notEqual">
      <formula>0</formula>
    </cfRule>
  </conditionalFormatting>
  <conditionalFormatting sqref="AK80:AS80">
    <cfRule type="cellIs" dxfId="241" priority="55" stopIfTrue="1" operator="notEqual">
      <formula>0</formula>
    </cfRule>
  </conditionalFormatting>
  <conditionalFormatting sqref="AU80:BC80">
    <cfRule type="cellIs" dxfId="240" priority="54" stopIfTrue="1" operator="notEqual">
      <formula>0</formula>
    </cfRule>
  </conditionalFormatting>
  <conditionalFormatting sqref="BE80:BM80">
    <cfRule type="cellIs" dxfId="239" priority="53" stopIfTrue="1" operator="notEqual">
      <formula>0</formula>
    </cfRule>
  </conditionalFormatting>
  <conditionalFormatting sqref="Q82:X82">
    <cfRule type="cellIs" dxfId="238" priority="52" stopIfTrue="1" operator="notEqual">
      <formula>0</formula>
    </cfRule>
  </conditionalFormatting>
  <conditionalFormatting sqref="AA82:AI82">
    <cfRule type="cellIs" dxfId="237" priority="51" stopIfTrue="1" operator="notEqual">
      <formula>0</formula>
    </cfRule>
  </conditionalFormatting>
  <conditionalFormatting sqref="AK82:AS82">
    <cfRule type="cellIs" dxfId="236" priority="50" stopIfTrue="1" operator="notEqual">
      <formula>0</formula>
    </cfRule>
  </conditionalFormatting>
  <conditionalFormatting sqref="AU82:BC82">
    <cfRule type="cellIs" dxfId="235" priority="49" stopIfTrue="1" operator="notEqual">
      <formula>0</formula>
    </cfRule>
  </conditionalFormatting>
  <conditionalFormatting sqref="BE82:BM82">
    <cfRule type="cellIs" dxfId="234" priority="48" stopIfTrue="1" operator="notEqual">
      <formula>0</formula>
    </cfRule>
  </conditionalFormatting>
  <conditionalFormatting sqref="Q83:Y83">
    <cfRule type="cellIs" dxfId="233" priority="47" stopIfTrue="1" operator="notEqual">
      <formula>0</formula>
    </cfRule>
  </conditionalFormatting>
  <conditionalFormatting sqref="AA83:AI83">
    <cfRule type="cellIs" dxfId="232" priority="46" stopIfTrue="1" operator="notEqual">
      <formula>0</formula>
    </cfRule>
  </conditionalFormatting>
  <conditionalFormatting sqref="AK83:AS83">
    <cfRule type="cellIs" dxfId="231" priority="45" stopIfTrue="1" operator="notEqual">
      <formula>0</formula>
    </cfRule>
  </conditionalFormatting>
  <conditionalFormatting sqref="AU83:BC83">
    <cfRule type="cellIs" dxfId="230" priority="44" stopIfTrue="1" operator="notEqual">
      <formula>0</formula>
    </cfRule>
  </conditionalFormatting>
  <conditionalFormatting sqref="BE83:BM83">
    <cfRule type="cellIs" dxfId="229" priority="43" stopIfTrue="1" operator="notEqual">
      <formula>0</formula>
    </cfRule>
  </conditionalFormatting>
  <conditionalFormatting sqref="Q84:Y84">
    <cfRule type="cellIs" dxfId="228" priority="42" stopIfTrue="1" operator="notEqual">
      <formula>0</formula>
    </cfRule>
  </conditionalFormatting>
  <conditionalFormatting sqref="AE84:AI84">
    <cfRule type="cellIs" dxfId="227" priority="41" stopIfTrue="1" operator="notEqual">
      <formula>0</formula>
    </cfRule>
  </conditionalFormatting>
  <conditionalFormatting sqref="AA84:AD84">
    <cfRule type="cellIs" dxfId="226" priority="40" stopIfTrue="1" operator="notEqual">
      <formula>0</formula>
    </cfRule>
  </conditionalFormatting>
  <conditionalFormatting sqref="AU84:BA84">
    <cfRule type="cellIs" dxfId="225" priority="39" stopIfTrue="1" operator="notEqual">
      <formula>0</formula>
    </cfRule>
  </conditionalFormatting>
  <conditionalFormatting sqref="BH84:BM84">
    <cfRule type="cellIs" dxfId="224" priority="38" stopIfTrue="1" operator="notEqual">
      <formula>0</formula>
    </cfRule>
  </conditionalFormatting>
  <conditionalFormatting sqref="BE84:BG84">
    <cfRule type="cellIs" dxfId="223" priority="37" stopIfTrue="1" operator="notEqual">
      <formula>0</formula>
    </cfRule>
  </conditionalFormatting>
  <conditionalFormatting sqref="S85:Y85">
    <cfRule type="cellIs" dxfId="222" priority="36" stopIfTrue="1" operator="notEqual">
      <formula>0</formula>
    </cfRule>
  </conditionalFormatting>
  <conditionalFormatting sqref="Q85:R85">
    <cfRule type="cellIs" dxfId="221" priority="35" stopIfTrue="1" operator="notEqual">
      <formula>0</formula>
    </cfRule>
  </conditionalFormatting>
  <conditionalFormatting sqref="AK86:AS86">
    <cfRule type="cellIs" dxfId="220" priority="34" stopIfTrue="1" operator="notEqual">
      <formula>0</formula>
    </cfRule>
  </conditionalFormatting>
  <conditionalFormatting sqref="AA66:AI66">
    <cfRule type="cellIs" dxfId="219" priority="33" stopIfTrue="1" operator="notEqual">
      <formula>0</formula>
    </cfRule>
  </conditionalFormatting>
  <conditionalFormatting sqref="G77:O77">
    <cfRule type="cellIs" dxfId="218" priority="32" stopIfTrue="1" operator="notEqual">
      <formula>0</formula>
    </cfRule>
  </conditionalFormatting>
  <conditionalFormatting sqref="G77:K77">
    <cfRule type="cellIs" dxfId="217" priority="31" stopIfTrue="1" operator="notEqual">
      <formula>0</formula>
    </cfRule>
  </conditionalFormatting>
  <conditionalFormatting sqref="N77">
    <cfRule type="cellIs" dxfId="216" priority="30" stopIfTrue="1" operator="notEqual">
      <formula>0</formula>
    </cfRule>
  </conditionalFormatting>
  <conditionalFormatting sqref="Q77:Y77">
    <cfRule type="cellIs" dxfId="215" priority="29" stopIfTrue="1" operator="notEqual">
      <formula>0</formula>
    </cfRule>
  </conditionalFormatting>
  <conditionalFormatting sqref="Q77:U77">
    <cfRule type="cellIs" dxfId="214" priority="28" stopIfTrue="1" operator="notEqual">
      <formula>0</formula>
    </cfRule>
  </conditionalFormatting>
  <conditionalFormatting sqref="W77:X77">
    <cfRule type="cellIs" dxfId="213" priority="27" stopIfTrue="1" operator="notEqual">
      <formula>0</formula>
    </cfRule>
  </conditionalFormatting>
  <conditionalFormatting sqref="AA77:AE77">
    <cfRule type="cellIs" dxfId="212" priority="25" stopIfTrue="1" operator="notEqual">
      <formula>0</formula>
    </cfRule>
  </conditionalFormatting>
  <conditionalFormatting sqref="AH77">
    <cfRule type="cellIs" dxfId="211" priority="24" stopIfTrue="1" operator="notEqual">
      <formula>0</formula>
    </cfRule>
  </conditionalFormatting>
  <conditionalFormatting sqref="AA77:AI77">
    <cfRule type="cellIs" dxfId="210" priority="26" stopIfTrue="1" operator="notEqual">
      <formula>0</formula>
    </cfRule>
  </conditionalFormatting>
  <conditionalFormatting sqref="AK77:AS77">
    <cfRule type="cellIs" dxfId="209" priority="23" stopIfTrue="1" operator="notEqual">
      <formula>0</formula>
    </cfRule>
  </conditionalFormatting>
  <conditionalFormatting sqref="AK77:AO77">
    <cfRule type="cellIs" dxfId="208" priority="22" stopIfTrue="1" operator="notEqual">
      <formula>0</formula>
    </cfRule>
  </conditionalFormatting>
  <conditionalFormatting sqref="AQ77:AR77">
    <cfRule type="cellIs" dxfId="207" priority="21" stopIfTrue="1" operator="notEqual">
      <formula>0</formula>
    </cfRule>
  </conditionalFormatting>
  <conditionalFormatting sqref="BC77">
    <cfRule type="cellIs" dxfId="206" priority="20" stopIfTrue="1" operator="notEqual">
      <formula>0</formula>
    </cfRule>
  </conditionalFormatting>
  <conditionalFormatting sqref="BC77">
    <cfRule type="cellIs" dxfId="205" priority="19" stopIfTrue="1" operator="notEqual">
      <formula>0</formula>
    </cfRule>
  </conditionalFormatting>
  <conditionalFormatting sqref="AU77:BB77">
    <cfRule type="cellIs" dxfId="204" priority="18" stopIfTrue="1" operator="notEqual">
      <formula>0</formula>
    </cfRule>
  </conditionalFormatting>
  <conditionalFormatting sqref="AU77:BB77">
    <cfRule type="cellIs" dxfId="203" priority="17" stopIfTrue="1" operator="notEqual">
      <formula>0</formula>
    </cfRule>
  </conditionalFormatting>
  <conditionalFormatting sqref="BE77:BM77">
    <cfRule type="cellIs" dxfId="202" priority="16" stopIfTrue="1" operator="notEqual">
      <formula>0</formula>
    </cfRule>
  </conditionalFormatting>
  <conditionalFormatting sqref="BE77:BM77">
    <cfRule type="cellIs" dxfId="201" priority="15" stopIfTrue="1" operator="notEqual">
      <formula>0</formula>
    </cfRule>
  </conditionalFormatting>
  <conditionalFormatting sqref="AA68:AI68">
    <cfRule type="cellIs" dxfId="200" priority="14" stopIfTrue="1" operator="notEqual">
      <formula>0</formula>
    </cfRule>
  </conditionalFormatting>
  <conditionalFormatting sqref="AK68:AS68">
    <cfRule type="cellIs" dxfId="199" priority="13" stopIfTrue="1" operator="notEqual">
      <formula>0</formula>
    </cfRule>
  </conditionalFormatting>
  <conditionalFormatting sqref="BE68:BM68">
    <cfRule type="cellIs" dxfId="198" priority="12" stopIfTrue="1" operator="notEqual">
      <formula>0</formula>
    </cfRule>
  </conditionalFormatting>
  <conditionalFormatting sqref="G55:O55">
    <cfRule type="cellIs" dxfId="197" priority="11" stopIfTrue="1" operator="notEqual">
      <formula>0</formula>
    </cfRule>
  </conditionalFormatting>
  <conditionalFormatting sqref="Q55:Y55">
    <cfRule type="cellIs" dxfId="196" priority="10" stopIfTrue="1" operator="notEqual">
      <formula>0</formula>
    </cfRule>
  </conditionalFormatting>
  <conditionalFormatting sqref="Q55:Y55">
    <cfRule type="cellIs" dxfId="195" priority="9" stopIfTrue="1" operator="notEqual">
      <formula>0</formula>
    </cfRule>
  </conditionalFormatting>
  <conditionalFormatting sqref="AA55:AI55">
    <cfRule type="cellIs" dxfId="194" priority="8" stopIfTrue="1" operator="notEqual">
      <formula>0</formula>
    </cfRule>
  </conditionalFormatting>
  <conditionalFormatting sqref="AA55:AI55">
    <cfRule type="cellIs" dxfId="193" priority="7" stopIfTrue="1" operator="notEqual">
      <formula>0</formula>
    </cfRule>
  </conditionalFormatting>
  <conditionalFormatting sqref="AK55:AS55">
    <cfRule type="cellIs" dxfId="192" priority="6" stopIfTrue="1" operator="notEqual">
      <formula>0</formula>
    </cfRule>
  </conditionalFormatting>
  <conditionalFormatting sqref="AK55:AS55">
    <cfRule type="cellIs" dxfId="191" priority="5" stopIfTrue="1" operator="notEqual">
      <formula>0</formula>
    </cfRule>
  </conditionalFormatting>
  <conditionalFormatting sqref="AU55:BC55">
    <cfRule type="cellIs" dxfId="190" priority="4" stopIfTrue="1" operator="notEqual">
      <formula>0</formula>
    </cfRule>
  </conditionalFormatting>
  <conditionalFormatting sqref="AU55:BC55">
    <cfRule type="cellIs" dxfId="189" priority="3" stopIfTrue="1" operator="notEqual">
      <formula>0</formula>
    </cfRule>
  </conditionalFormatting>
  <conditionalFormatting sqref="BE55:BM55">
    <cfRule type="cellIs" dxfId="188" priority="2" stopIfTrue="1" operator="notEqual">
      <formula>0</formula>
    </cfRule>
  </conditionalFormatting>
  <conditionalFormatting sqref="BE55:BM55">
    <cfRule type="cellIs" dxfId="187" priority="1" stopIfTrue="1" operator="notEqual">
      <formula>0</formula>
    </cfRule>
  </conditionalFormatting>
  <dataValidations count="1">
    <dataValidation allowBlank="1" showInputMessage="1" showErrorMessage="1" errorTitle="Verifique su entrada." error="Sólo puede elegir un valor de la lista." promptTitle="Ciclo Escolar" prompt="Seleccione el Ciclo Escolar" sqref="BL8:BN8" xr:uid="{00000000-0002-0000-0100-000000000000}"/>
  </dataValidations>
  <printOptions horizontalCentered="1" verticalCentered="1"/>
  <pageMargins left="0.23622047244094491" right="0.23622047244094491" top="0.15748031496062992" bottom="0.15748031496062992" header="0.31496062992125984" footer="0.31496062992125984"/>
  <pageSetup scale="32" orientation="landscape" r:id="rId1"/>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70C0"/>
  </sheetPr>
  <dimension ref="A1:BV106"/>
  <sheetViews>
    <sheetView topLeftCell="W10" zoomScale="87" zoomScaleNormal="87" zoomScaleSheetLayoutView="70" workbookViewId="0">
      <pane ySplit="1980" topLeftCell="A81" activePane="bottomLeft"/>
      <selection activeCell="D10" sqref="D1:D1048576"/>
      <selection pane="bottomLeft" activeCell="BA81" sqref="BA81"/>
    </sheetView>
  </sheetViews>
  <sheetFormatPr baseColWidth="10" defaultRowHeight="15" x14ac:dyDescent="0.25"/>
  <cols>
    <col min="1" max="1" width="17.42578125" customWidth="1"/>
    <col min="2" max="2" width="13.5703125" customWidth="1"/>
    <col min="3" max="3" width="32.85546875" bestFit="1" customWidth="1"/>
    <col min="4" max="4" width="28.42578125" hidden="1" customWidth="1"/>
    <col min="5" max="6" width="12.5703125" hidden="1" customWidth="1"/>
    <col min="7" max="8" width="5.28515625" customWidth="1"/>
    <col min="9" max="9" width="6.42578125" customWidth="1"/>
    <col min="10" max="11" width="4.7109375" customWidth="1"/>
    <col min="12" max="12" width="7.28515625" customWidth="1"/>
    <col min="13" max="14" width="4.7109375" customWidth="1"/>
    <col min="15" max="16" width="5.28515625" customWidth="1"/>
    <col min="17" max="19" width="4.7109375" customWidth="1"/>
    <col min="20" max="20" width="6.140625" customWidth="1"/>
    <col min="21" max="22" width="4.7109375" customWidth="1"/>
    <col min="23" max="23" width="5.28515625" customWidth="1"/>
    <col min="24" max="27" width="4.7109375" customWidth="1"/>
    <col min="28" max="28" width="7" customWidth="1"/>
    <col min="29" max="30" width="4.7109375" customWidth="1"/>
    <col min="31" max="31" width="5.28515625" customWidth="1"/>
    <col min="32" max="32" width="5.42578125" customWidth="1"/>
    <col min="33" max="35" width="4.7109375" customWidth="1"/>
    <col min="36" max="36" width="7.140625" customWidth="1"/>
    <col min="37" max="38" width="4.7109375" customWidth="1"/>
    <col min="39" max="39" width="6.140625" customWidth="1"/>
    <col min="40" max="43" width="4.7109375" customWidth="1"/>
    <col min="44" max="44" width="6.140625" customWidth="1"/>
    <col min="45" max="46" width="4.7109375" customWidth="1"/>
    <col min="47" max="47" width="6.140625" customWidth="1"/>
    <col min="48" max="48" width="5.85546875" customWidth="1"/>
    <col min="49" max="51" width="4.7109375" customWidth="1"/>
    <col min="52" max="52" width="6.140625" customWidth="1"/>
    <col min="53" max="54" width="4.7109375" customWidth="1"/>
    <col min="55" max="56" width="6" bestFit="1" customWidth="1"/>
    <col min="57" max="59" width="4.7109375" customWidth="1"/>
    <col min="60" max="60" width="6.140625" customWidth="1"/>
    <col min="61" max="62" width="4.7109375" customWidth="1"/>
    <col min="63" max="63" width="6.42578125" customWidth="1"/>
    <col min="64" max="64" width="6" bestFit="1" customWidth="1"/>
    <col min="65" max="67" width="4.7109375" customWidth="1"/>
    <col min="68" max="68" width="6.140625" customWidth="1"/>
    <col min="69" max="70" width="4.7109375" customWidth="1"/>
    <col min="71" max="71" width="6.85546875" customWidth="1"/>
    <col min="72" max="72" width="4.7109375" customWidth="1"/>
    <col min="73" max="73" width="9.28515625" customWidth="1"/>
  </cols>
  <sheetData>
    <row r="1" spans="1:73" x14ac:dyDescent="0.25">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row>
    <row r="2" spans="1:73" x14ac:dyDescent="0.25">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row>
    <row r="3" spans="1:73" x14ac:dyDescent="0.25">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row>
    <row r="4" spans="1:73" x14ac:dyDescent="0.25">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row>
    <row r="5" spans="1:73" ht="24.75" customHeight="1" x14ac:dyDescent="0.25">
      <c r="E5" s="10"/>
      <c r="F5" s="10"/>
      <c r="G5" s="924" t="s">
        <v>0</v>
      </c>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4"/>
      <c r="AT5" s="924"/>
      <c r="AU5" s="924"/>
      <c r="AV5" s="924"/>
      <c r="AW5" s="924"/>
      <c r="AX5" s="924"/>
      <c r="AY5" s="924"/>
      <c r="AZ5" s="924"/>
      <c r="BA5" s="924"/>
    </row>
    <row r="6" spans="1:73" ht="19.5" customHeight="1" x14ac:dyDescent="0.3">
      <c r="E6" s="10"/>
      <c r="F6" s="10"/>
      <c r="G6" s="925" t="s">
        <v>22</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5"/>
      <c r="AY6" s="925"/>
      <c r="AZ6" s="925"/>
      <c r="BA6" s="925"/>
      <c r="BO6" s="917" t="s">
        <v>1</v>
      </c>
      <c r="BP6" s="917"/>
      <c r="BQ6" s="917"/>
      <c r="BR6" s="917"/>
      <c r="BS6" s="94"/>
      <c r="BT6" s="94"/>
    </row>
    <row r="7" spans="1:73" ht="18" customHeight="1" x14ac:dyDescent="0.3">
      <c r="H7" s="1"/>
      <c r="I7" s="1"/>
      <c r="M7" s="11"/>
      <c r="N7" s="11"/>
      <c r="O7" s="11"/>
      <c r="P7" s="11"/>
      <c r="Q7" s="11"/>
      <c r="R7" s="11"/>
      <c r="S7" s="11"/>
      <c r="T7" s="11"/>
      <c r="U7" s="11"/>
      <c r="V7" s="11"/>
      <c r="W7" s="11"/>
      <c r="X7" s="11"/>
      <c r="Y7" s="11"/>
      <c r="Z7" s="11"/>
      <c r="AA7" s="11"/>
      <c r="AB7" s="11"/>
      <c r="AC7" s="11"/>
      <c r="AD7" s="11"/>
      <c r="AE7" s="11"/>
      <c r="AF7" s="12"/>
      <c r="AG7" s="12"/>
      <c r="AH7" s="13"/>
      <c r="BO7" s="917" t="s">
        <v>23</v>
      </c>
      <c r="BP7" s="917"/>
      <c r="BQ7" s="917"/>
      <c r="BR7" s="917"/>
      <c r="BS7" s="94"/>
      <c r="BT7" s="94"/>
    </row>
    <row r="8" spans="1:73" ht="15.75" customHeight="1" thickBot="1" x14ac:dyDescent="0.35">
      <c r="A8" s="918" t="s">
        <v>2</v>
      </c>
      <c r="B8" s="918"/>
      <c r="C8" s="918"/>
      <c r="D8" s="858" t="s">
        <v>188</v>
      </c>
      <c r="E8" s="858"/>
      <c r="F8" s="36"/>
      <c r="G8" s="1"/>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BC8" s="42"/>
      <c r="BD8" s="42"/>
      <c r="BE8" s="42"/>
      <c r="BF8" s="862" t="s">
        <v>3</v>
      </c>
      <c r="BG8" s="862"/>
      <c r="BH8" s="862"/>
      <c r="BI8" s="862"/>
      <c r="BJ8" s="862"/>
      <c r="BK8" s="70" t="s">
        <v>189</v>
      </c>
      <c r="BL8" s="14"/>
      <c r="BM8" s="15"/>
      <c r="BN8" s="15"/>
    </row>
    <row r="9" spans="1:73" ht="27.75" customHeight="1" thickBot="1" x14ac:dyDescent="0.3">
      <c r="E9" s="16"/>
      <c r="F9" s="16"/>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row>
    <row r="10" spans="1:73" ht="20.100000000000001" customHeight="1" thickBot="1" x14ac:dyDescent="0.3">
      <c r="A10" s="852" t="s">
        <v>4</v>
      </c>
      <c r="B10" s="852" t="s">
        <v>5</v>
      </c>
      <c r="C10" s="852" t="s">
        <v>6</v>
      </c>
      <c r="D10" s="852" t="s">
        <v>7</v>
      </c>
      <c r="E10" s="870" t="s">
        <v>8</v>
      </c>
      <c r="F10" s="110"/>
      <c r="G10" s="926" t="s">
        <v>24</v>
      </c>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c r="AN10" s="926"/>
      <c r="AO10" s="926"/>
      <c r="AP10" s="926"/>
      <c r="AQ10" s="926"/>
      <c r="AR10" s="926"/>
      <c r="AS10" s="926"/>
      <c r="AT10" s="926"/>
      <c r="AU10" s="926"/>
      <c r="AV10" s="926"/>
      <c r="AW10" s="926"/>
      <c r="AX10" s="926"/>
      <c r="AY10" s="926"/>
      <c r="AZ10" s="926"/>
      <c r="BA10" s="926"/>
      <c r="BB10" s="926"/>
      <c r="BC10" s="885" t="s">
        <v>10</v>
      </c>
      <c r="BD10" s="886"/>
      <c r="BE10" s="886"/>
      <c r="BF10" s="886"/>
      <c r="BG10" s="886"/>
      <c r="BH10" s="886"/>
      <c r="BI10" s="886"/>
      <c r="BJ10" s="887"/>
      <c r="BK10" s="885" t="s">
        <v>10</v>
      </c>
      <c r="BL10" s="886"/>
      <c r="BM10" s="886"/>
      <c r="BN10" s="886"/>
      <c r="BO10" s="886"/>
      <c r="BP10" s="886"/>
      <c r="BQ10" s="886"/>
      <c r="BR10" s="887"/>
      <c r="BS10" s="96"/>
      <c r="BT10" s="96"/>
    </row>
    <row r="11" spans="1:73" ht="20.100000000000001" customHeight="1" thickBot="1" x14ac:dyDescent="0.3">
      <c r="A11" s="853"/>
      <c r="B11" s="853"/>
      <c r="C11" s="853"/>
      <c r="D11" s="853"/>
      <c r="E11" s="871"/>
      <c r="F11" s="871" t="s">
        <v>9</v>
      </c>
      <c r="G11" s="882" t="s">
        <v>43</v>
      </c>
      <c r="H11" s="882"/>
      <c r="I11" s="882"/>
      <c r="J11" s="882"/>
      <c r="K11" s="882"/>
      <c r="L11" s="882"/>
      <c r="M11" s="882"/>
      <c r="N11" s="882"/>
      <c r="O11" s="882"/>
      <c r="P11" s="882"/>
      <c r="Q11" s="882"/>
      <c r="R11" s="882"/>
      <c r="S11" s="882"/>
      <c r="T11" s="882"/>
      <c r="U11" s="882"/>
      <c r="V11" s="883"/>
      <c r="W11" s="882" t="s">
        <v>44</v>
      </c>
      <c r="X11" s="882"/>
      <c r="Y11" s="882"/>
      <c r="Z11" s="882"/>
      <c r="AA11" s="882"/>
      <c r="AB11" s="882"/>
      <c r="AC11" s="882"/>
      <c r="AD11" s="882"/>
      <c r="AE11" s="882"/>
      <c r="AF11" s="882"/>
      <c r="AG11" s="882"/>
      <c r="AH11" s="882"/>
      <c r="AI11" s="882"/>
      <c r="AJ11" s="882"/>
      <c r="AK11" s="882"/>
      <c r="AL11" s="882"/>
      <c r="AM11" s="884" t="s">
        <v>45</v>
      </c>
      <c r="AN11" s="882"/>
      <c r="AO11" s="882"/>
      <c r="AP11" s="882"/>
      <c r="AQ11" s="882"/>
      <c r="AR11" s="882"/>
      <c r="AS11" s="882"/>
      <c r="AT11" s="882"/>
      <c r="AU11" s="882"/>
      <c r="AV11" s="882"/>
      <c r="AW11" s="882"/>
      <c r="AX11" s="882"/>
      <c r="AY11" s="882"/>
      <c r="AZ11" s="882"/>
      <c r="BA11" s="882"/>
      <c r="BB11" s="883"/>
      <c r="BC11" s="888"/>
      <c r="BD11" s="888"/>
      <c r="BE11" s="888"/>
      <c r="BF11" s="888"/>
      <c r="BG11" s="888"/>
      <c r="BH11" s="888"/>
      <c r="BI11" s="888"/>
      <c r="BJ11" s="889"/>
      <c r="BK11" s="888"/>
      <c r="BL11" s="888"/>
      <c r="BM11" s="888"/>
      <c r="BN11" s="888"/>
      <c r="BO11" s="888"/>
      <c r="BP11" s="888"/>
      <c r="BQ11" s="888"/>
      <c r="BR11" s="889"/>
      <c r="BS11" s="96"/>
      <c r="BT11" s="96"/>
    </row>
    <row r="12" spans="1:73" ht="20.100000000000001" customHeight="1" thickBot="1" x14ac:dyDescent="0.3">
      <c r="A12" s="853"/>
      <c r="B12" s="853"/>
      <c r="C12" s="853"/>
      <c r="D12" s="853"/>
      <c r="E12" s="871"/>
      <c r="F12" s="871"/>
      <c r="G12" s="887" t="s">
        <v>25</v>
      </c>
      <c r="H12" s="891" t="s">
        <v>26</v>
      </c>
      <c r="I12" s="907" t="s">
        <v>27</v>
      </c>
      <c r="J12" s="908"/>
      <c r="K12" s="908"/>
      <c r="L12" s="908"/>
      <c r="M12" s="909"/>
      <c r="N12" s="891" t="s">
        <v>28</v>
      </c>
      <c r="O12" s="891" t="s">
        <v>25</v>
      </c>
      <c r="P12" s="891" t="s">
        <v>26</v>
      </c>
      <c r="Q12" s="907" t="s">
        <v>27</v>
      </c>
      <c r="R12" s="908"/>
      <c r="S12" s="908"/>
      <c r="T12" s="908"/>
      <c r="U12" s="909"/>
      <c r="V12" s="919" t="s">
        <v>28</v>
      </c>
      <c r="W12" s="887" t="s">
        <v>25</v>
      </c>
      <c r="X12" s="891" t="s">
        <v>26</v>
      </c>
      <c r="Y12" s="907" t="s">
        <v>27</v>
      </c>
      <c r="Z12" s="908"/>
      <c r="AA12" s="908"/>
      <c r="AB12" s="908"/>
      <c r="AC12" s="909"/>
      <c r="AD12" s="891" t="s">
        <v>28</v>
      </c>
      <c r="AE12" s="891" t="s">
        <v>25</v>
      </c>
      <c r="AF12" s="891" t="s">
        <v>26</v>
      </c>
      <c r="AG12" s="907" t="s">
        <v>27</v>
      </c>
      <c r="AH12" s="908"/>
      <c r="AI12" s="908"/>
      <c r="AJ12" s="908"/>
      <c r="AK12" s="909"/>
      <c r="AL12" s="885" t="s">
        <v>28</v>
      </c>
      <c r="AM12" s="915" t="s">
        <v>25</v>
      </c>
      <c r="AN12" s="891" t="s">
        <v>26</v>
      </c>
      <c r="AO12" s="907" t="s">
        <v>27</v>
      </c>
      <c r="AP12" s="908"/>
      <c r="AQ12" s="908"/>
      <c r="AR12" s="908"/>
      <c r="AS12" s="909"/>
      <c r="AT12" s="891" t="s">
        <v>28</v>
      </c>
      <c r="AU12" s="891" t="s">
        <v>25</v>
      </c>
      <c r="AV12" s="891" t="s">
        <v>26</v>
      </c>
      <c r="AW12" s="907" t="s">
        <v>27</v>
      </c>
      <c r="AX12" s="908"/>
      <c r="AY12" s="908"/>
      <c r="AZ12" s="908"/>
      <c r="BA12" s="909"/>
      <c r="BB12" s="919" t="s">
        <v>28</v>
      </c>
      <c r="BC12" s="887" t="s">
        <v>25</v>
      </c>
      <c r="BD12" s="891" t="s">
        <v>26</v>
      </c>
      <c r="BE12" s="893" t="s">
        <v>27</v>
      </c>
      <c r="BF12" s="893"/>
      <c r="BG12" s="893"/>
      <c r="BH12" s="893"/>
      <c r="BI12" s="894"/>
      <c r="BJ12" s="891" t="s">
        <v>28</v>
      </c>
      <c r="BK12" s="887" t="s">
        <v>25</v>
      </c>
      <c r="BL12" s="891" t="s">
        <v>26</v>
      </c>
      <c r="BM12" s="893" t="s">
        <v>27</v>
      </c>
      <c r="BN12" s="893"/>
      <c r="BO12" s="893"/>
      <c r="BP12" s="893"/>
      <c r="BQ12" s="894"/>
      <c r="BR12" s="891" t="s">
        <v>28</v>
      </c>
      <c r="BS12" s="96"/>
      <c r="BT12" s="96"/>
    </row>
    <row r="13" spans="1:73" ht="20.100000000000001" customHeight="1" thickBot="1" x14ac:dyDescent="0.3">
      <c r="A13" s="853"/>
      <c r="B13" s="853"/>
      <c r="C13" s="853"/>
      <c r="D13" s="853"/>
      <c r="E13" s="871"/>
      <c r="F13" s="871"/>
      <c r="G13" s="890"/>
      <c r="H13" s="892"/>
      <c r="I13" s="44">
        <v>1</v>
      </c>
      <c r="J13" s="43">
        <v>2</v>
      </c>
      <c r="K13" s="43">
        <v>3</v>
      </c>
      <c r="L13" s="43">
        <v>4</v>
      </c>
      <c r="M13" s="40" t="s">
        <v>29</v>
      </c>
      <c r="N13" s="892"/>
      <c r="O13" s="892"/>
      <c r="P13" s="892"/>
      <c r="Q13" s="44">
        <v>1</v>
      </c>
      <c r="R13" s="43">
        <v>2</v>
      </c>
      <c r="S13" s="43">
        <v>3</v>
      </c>
      <c r="T13" s="43">
        <v>4</v>
      </c>
      <c r="U13" s="40" t="s">
        <v>29</v>
      </c>
      <c r="V13" s="920"/>
      <c r="W13" s="890"/>
      <c r="X13" s="892"/>
      <c r="Y13" s="44">
        <v>1</v>
      </c>
      <c r="Z13" s="43">
        <v>2</v>
      </c>
      <c r="AA13" s="43">
        <v>3</v>
      </c>
      <c r="AB13" s="43">
        <v>4</v>
      </c>
      <c r="AC13" s="40" t="s">
        <v>29</v>
      </c>
      <c r="AD13" s="892"/>
      <c r="AE13" s="892"/>
      <c r="AF13" s="892"/>
      <c r="AG13" s="44">
        <v>1</v>
      </c>
      <c r="AH13" s="43">
        <v>2</v>
      </c>
      <c r="AI13" s="43">
        <v>3</v>
      </c>
      <c r="AJ13" s="43">
        <v>4</v>
      </c>
      <c r="AK13" s="40" t="s">
        <v>29</v>
      </c>
      <c r="AL13" s="927"/>
      <c r="AM13" s="916"/>
      <c r="AN13" s="892"/>
      <c r="AO13" s="44">
        <v>1</v>
      </c>
      <c r="AP13" s="43">
        <v>2</v>
      </c>
      <c r="AQ13" s="43">
        <v>3</v>
      </c>
      <c r="AR13" s="43">
        <v>4</v>
      </c>
      <c r="AS13" s="40" t="s">
        <v>29</v>
      </c>
      <c r="AT13" s="892"/>
      <c r="AU13" s="892"/>
      <c r="AV13" s="892"/>
      <c r="AW13" s="44">
        <v>1</v>
      </c>
      <c r="AX13" s="43">
        <v>2</v>
      </c>
      <c r="AY13" s="43">
        <v>3</v>
      </c>
      <c r="AZ13" s="43">
        <v>4</v>
      </c>
      <c r="BA13" s="40" t="s">
        <v>29</v>
      </c>
      <c r="BB13" s="920"/>
      <c r="BC13" s="890"/>
      <c r="BD13" s="892"/>
      <c r="BE13" s="43">
        <v>1</v>
      </c>
      <c r="BF13" s="43">
        <v>2</v>
      </c>
      <c r="BG13" s="43">
        <v>3</v>
      </c>
      <c r="BH13" s="43">
        <v>4</v>
      </c>
      <c r="BI13" s="41" t="s">
        <v>29</v>
      </c>
      <c r="BJ13" s="892"/>
      <c r="BK13" s="890"/>
      <c r="BL13" s="892"/>
      <c r="BM13" s="39">
        <v>1</v>
      </c>
      <c r="BN13" s="39">
        <v>2</v>
      </c>
      <c r="BO13" s="39">
        <v>3</v>
      </c>
      <c r="BP13" s="39">
        <v>4</v>
      </c>
      <c r="BQ13" s="41" t="s">
        <v>29</v>
      </c>
      <c r="BR13" s="892"/>
      <c r="BS13" s="96"/>
      <c r="BT13" s="96"/>
    </row>
    <row r="14" spans="1:73" s="46" customFormat="1" ht="20.100000000000001" customHeight="1" thickBot="1" x14ac:dyDescent="0.3">
      <c r="A14" s="854"/>
      <c r="B14" s="854"/>
      <c r="C14" s="854"/>
      <c r="D14" s="854"/>
      <c r="E14" s="872"/>
      <c r="F14" s="872"/>
      <c r="G14" s="913" t="s">
        <v>14</v>
      </c>
      <c r="H14" s="911"/>
      <c r="I14" s="911"/>
      <c r="J14" s="911"/>
      <c r="K14" s="911"/>
      <c r="L14" s="911"/>
      <c r="M14" s="911"/>
      <c r="N14" s="921"/>
      <c r="O14" s="922" t="s">
        <v>15</v>
      </c>
      <c r="P14" s="911"/>
      <c r="Q14" s="911"/>
      <c r="R14" s="911"/>
      <c r="S14" s="911"/>
      <c r="T14" s="911"/>
      <c r="U14" s="911"/>
      <c r="V14" s="923"/>
      <c r="W14" s="913" t="s">
        <v>14</v>
      </c>
      <c r="X14" s="911"/>
      <c r="Y14" s="911"/>
      <c r="Z14" s="911"/>
      <c r="AA14" s="911"/>
      <c r="AB14" s="911"/>
      <c r="AC14" s="911"/>
      <c r="AD14" s="912"/>
      <c r="AE14" s="911" t="s">
        <v>15</v>
      </c>
      <c r="AF14" s="911"/>
      <c r="AG14" s="911"/>
      <c r="AH14" s="911"/>
      <c r="AI14" s="911"/>
      <c r="AJ14" s="911"/>
      <c r="AK14" s="911"/>
      <c r="AL14" s="914"/>
      <c r="AM14" s="910" t="s">
        <v>14</v>
      </c>
      <c r="AN14" s="911"/>
      <c r="AO14" s="911"/>
      <c r="AP14" s="911"/>
      <c r="AQ14" s="911"/>
      <c r="AR14" s="911"/>
      <c r="AS14" s="911"/>
      <c r="AT14" s="912"/>
      <c r="AU14" s="911" t="s">
        <v>15</v>
      </c>
      <c r="AV14" s="911"/>
      <c r="AW14" s="911"/>
      <c r="AX14" s="911"/>
      <c r="AY14" s="911"/>
      <c r="AZ14" s="911"/>
      <c r="BA14" s="911"/>
      <c r="BB14" s="928"/>
      <c r="BC14" s="895" t="s">
        <v>14</v>
      </c>
      <c r="BD14" s="896"/>
      <c r="BE14" s="896"/>
      <c r="BF14" s="896"/>
      <c r="BG14" s="896"/>
      <c r="BH14" s="896"/>
      <c r="BI14" s="896"/>
      <c r="BJ14" s="897"/>
      <c r="BK14" s="898" t="s">
        <v>15</v>
      </c>
      <c r="BL14" s="896"/>
      <c r="BM14" s="896"/>
      <c r="BN14" s="896"/>
      <c r="BO14" s="896"/>
      <c r="BP14" s="896"/>
      <c r="BQ14" s="896"/>
      <c r="BR14" s="897"/>
      <c r="BS14" s="97"/>
      <c r="BT14" s="97"/>
    </row>
    <row r="15" spans="1:73" ht="39.950000000000003" customHeight="1" thickBot="1" x14ac:dyDescent="0.3">
      <c r="A15" s="246" t="s">
        <v>46</v>
      </c>
      <c r="B15" s="58" t="s">
        <v>47</v>
      </c>
      <c r="C15" s="247" t="s">
        <v>144</v>
      </c>
      <c r="D15" s="248" t="s">
        <v>53</v>
      </c>
      <c r="E15" s="247">
        <v>344100002</v>
      </c>
      <c r="F15" s="249" t="s">
        <v>48</v>
      </c>
      <c r="G15" s="143">
        <f>SUM(H15+N15)</f>
        <v>21</v>
      </c>
      <c r="H15" s="138">
        <v>11</v>
      </c>
      <c r="I15" s="387">
        <v>5</v>
      </c>
      <c r="J15" s="388">
        <v>2</v>
      </c>
      <c r="K15" s="388">
        <v>2</v>
      </c>
      <c r="L15" s="388">
        <v>1</v>
      </c>
      <c r="M15" s="389"/>
      <c r="N15" s="139">
        <f>SUM(I15:M15)</f>
        <v>10</v>
      </c>
      <c r="O15" s="140">
        <f>P15+V15</f>
        <v>9</v>
      </c>
      <c r="P15" s="455">
        <v>4</v>
      </c>
      <c r="Q15" s="456">
        <v>2</v>
      </c>
      <c r="R15" s="335">
        <v>1</v>
      </c>
      <c r="S15" s="335">
        <v>0</v>
      </c>
      <c r="T15" s="335">
        <v>1</v>
      </c>
      <c r="U15" s="455">
        <v>1</v>
      </c>
      <c r="V15" s="141">
        <f>SUM(Q15:U15)</f>
        <v>5</v>
      </c>
      <c r="W15" s="142">
        <f>X15+AD15</f>
        <v>9</v>
      </c>
      <c r="X15" s="138">
        <v>6</v>
      </c>
      <c r="Y15" s="502">
        <v>1</v>
      </c>
      <c r="Z15" s="502">
        <v>2</v>
      </c>
      <c r="AA15" s="502"/>
      <c r="AB15" s="388"/>
      <c r="AC15" s="389"/>
      <c r="AD15" s="139">
        <f>SUM(Y15:AC15)</f>
        <v>3</v>
      </c>
      <c r="AE15" s="142">
        <f>AF15+AL15</f>
        <v>4</v>
      </c>
      <c r="AF15" s="138">
        <v>3</v>
      </c>
      <c r="AG15" s="518">
        <v>1</v>
      </c>
      <c r="AH15" s="502"/>
      <c r="AI15" s="507"/>
      <c r="AJ15" s="507"/>
      <c r="AK15" s="389"/>
      <c r="AL15" s="141">
        <f>SUM(AG15:AK15)</f>
        <v>1</v>
      </c>
      <c r="AM15" s="143">
        <f>AN15+AT15</f>
        <v>7</v>
      </c>
      <c r="AN15" s="138">
        <v>6</v>
      </c>
      <c r="AO15" s="456">
        <v>1</v>
      </c>
      <c r="AP15" s="335">
        <v>0</v>
      </c>
      <c r="AQ15" s="335">
        <v>0</v>
      </c>
      <c r="AR15" s="335">
        <v>0</v>
      </c>
      <c r="AS15" s="455">
        <v>0</v>
      </c>
      <c r="AT15" s="144">
        <f>SUM(AO15:AS15)</f>
        <v>1</v>
      </c>
      <c r="AU15" s="145">
        <f>AV15+BB15</f>
        <v>13</v>
      </c>
      <c r="AV15" s="146">
        <v>7</v>
      </c>
      <c r="AW15" s="415">
        <v>2</v>
      </c>
      <c r="AX15" s="416">
        <v>3</v>
      </c>
      <c r="AY15" s="416">
        <v>1</v>
      </c>
      <c r="AZ15" s="416"/>
      <c r="BA15" s="552"/>
      <c r="BB15" s="139">
        <f>SUM(AW15:BA15)</f>
        <v>6</v>
      </c>
      <c r="BC15" s="115">
        <f>G15+W15+AM15</f>
        <v>37</v>
      </c>
      <c r="BD15" s="115">
        <f t="shared" ref="BD15:BR15" si="0">H15+X15+AN15</f>
        <v>23</v>
      </c>
      <c r="BE15" s="115">
        <f t="shared" si="0"/>
        <v>7</v>
      </c>
      <c r="BF15" s="115">
        <f t="shared" si="0"/>
        <v>4</v>
      </c>
      <c r="BG15" s="115">
        <f t="shared" si="0"/>
        <v>2</v>
      </c>
      <c r="BH15" s="115">
        <f t="shared" si="0"/>
        <v>1</v>
      </c>
      <c r="BI15" s="115">
        <f t="shared" si="0"/>
        <v>0</v>
      </c>
      <c r="BJ15" s="116">
        <f t="shared" si="0"/>
        <v>14</v>
      </c>
      <c r="BK15" s="117">
        <f>O15+AE15+AU15</f>
        <v>26</v>
      </c>
      <c r="BL15" s="118">
        <f t="shared" si="0"/>
        <v>14</v>
      </c>
      <c r="BM15" s="118">
        <f t="shared" si="0"/>
        <v>5</v>
      </c>
      <c r="BN15" s="118">
        <f t="shared" si="0"/>
        <v>4</v>
      </c>
      <c r="BO15" s="118">
        <f t="shared" si="0"/>
        <v>1</v>
      </c>
      <c r="BP15" s="118">
        <f t="shared" si="0"/>
        <v>1</v>
      </c>
      <c r="BQ15" s="118">
        <f t="shared" si="0"/>
        <v>1</v>
      </c>
      <c r="BR15" s="119">
        <f t="shared" si="0"/>
        <v>12</v>
      </c>
      <c r="BS15" s="102">
        <f>BJ15+BR15</f>
        <v>26</v>
      </c>
      <c r="BT15" s="86"/>
      <c r="BU15" s="18"/>
    </row>
    <row r="16" spans="1:73" ht="39.950000000000003" customHeight="1" thickBot="1" x14ac:dyDescent="0.3">
      <c r="A16" s="246" t="s">
        <v>46</v>
      </c>
      <c r="B16" s="58" t="s">
        <v>47</v>
      </c>
      <c r="C16" s="58" t="s">
        <v>144</v>
      </c>
      <c r="D16" s="47" t="s">
        <v>133</v>
      </c>
      <c r="E16" s="48">
        <v>333502005</v>
      </c>
      <c r="F16" s="250" t="s">
        <v>48</v>
      </c>
      <c r="G16" s="143">
        <f t="shared" ref="G16:G76" si="1">SUM(H16+N16)</f>
        <v>14</v>
      </c>
      <c r="H16" s="138">
        <v>7</v>
      </c>
      <c r="I16" s="387">
        <v>3</v>
      </c>
      <c r="J16" s="388">
        <v>2</v>
      </c>
      <c r="K16" s="388"/>
      <c r="L16" s="388">
        <v>1</v>
      </c>
      <c r="M16" s="389">
        <v>1</v>
      </c>
      <c r="N16" s="147">
        <f>SUM(I16:M16)</f>
        <v>7</v>
      </c>
      <c r="O16" s="140">
        <f t="shared" ref="O16:O76" si="2">P16+V16</f>
        <v>41</v>
      </c>
      <c r="P16" s="138">
        <v>27</v>
      </c>
      <c r="Q16" s="387">
        <v>8</v>
      </c>
      <c r="R16" s="388">
        <v>4</v>
      </c>
      <c r="S16" s="388">
        <v>1</v>
      </c>
      <c r="T16" s="388">
        <v>1</v>
      </c>
      <c r="U16" s="389"/>
      <c r="V16" s="148">
        <f t="shared" ref="V16:V61" si="3">SUM(Q16:U16)</f>
        <v>14</v>
      </c>
      <c r="W16" s="142">
        <f t="shared" ref="W16:W76" si="4">X16+AD16</f>
        <v>7</v>
      </c>
      <c r="X16" s="455">
        <v>3</v>
      </c>
      <c r="Y16" s="503">
        <v>4</v>
      </c>
      <c r="Z16" s="504"/>
      <c r="AA16" s="504"/>
      <c r="AB16" s="335">
        <v>0</v>
      </c>
      <c r="AC16" s="455">
        <v>0</v>
      </c>
      <c r="AD16" s="147">
        <f t="shared" ref="AD16:AD57" si="5">SUM(Y16:AC16)</f>
        <v>4</v>
      </c>
      <c r="AE16" s="142">
        <f t="shared" ref="AE16:AE76" si="6">AF16+AL16</f>
        <v>19</v>
      </c>
      <c r="AF16" s="138">
        <v>16</v>
      </c>
      <c r="AG16" s="503">
        <v>2</v>
      </c>
      <c r="AH16" s="504">
        <v>1</v>
      </c>
      <c r="AI16" s="388"/>
      <c r="AJ16" s="388"/>
      <c r="AK16" s="389"/>
      <c r="AL16" s="149">
        <f>SUM(AG16:AK16)</f>
        <v>3</v>
      </c>
      <c r="AM16" s="143">
        <f t="shared" ref="AM16:AM76" si="7">AN16+AT16</f>
        <v>5</v>
      </c>
      <c r="AN16" s="455">
        <v>3</v>
      </c>
      <c r="AO16" s="456">
        <v>2</v>
      </c>
      <c r="AP16" s="335">
        <v>0</v>
      </c>
      <c r="AQ16" s="335">
        <v>0</v>
      </c>
      <c r="AR16" s="335">
        <v>0</v>
      </c>
      <c r="AS16" s="455">
        <v>0</v>
      </c>
      <c r="AT16" s="144">
        <f>SUM(AO16:AS16)</f>
        <v>2</v>
      </c>
      <c r="AU16" s="145">
        <f t="shared" ref="AU16:AU76" si="8">AV16+BB16</f>
        <v>11</v>
      </c>
      <c r="AV16" s="150">
        <v>10</v>
      </c>
      <c r="AW16" s="415">
        <v>1</v>
      </c>
      <c r="AX16" s="416"/>
      <c r="AY16" s="416"/>
      <c r="AZ16" s="416"/>
      <c r="BA16" s="552"/>
      <c r="BB16" s="147">
        <f>SUM(AW16:BA16)</f>
        <v>1</v>
      </c>
      <c r="BC16" s="115">
        <f t="shared" ref="BC16:BC66" si="9">G16+W16+AM16</f>
        <v>26</v>
      </c>
      <c r="BD16" s="115">
        <f t="shared" ref="BD16:BD66" si="10">H16+X16+AN16</f>
        <v>13</v>
      </c>
      <c r="BE16" s="115">
        <f t="shared" ref="BE16:BE66" si="11">I16+Y16+AO16</f>
        <v>9</v>
      </c>
      <c r="BF16" s="115">
        <f t="shared" ref="BF16:BF66" si="12">J16+Z16+AP16</f>
        <v>2</v>
      </c>
      <c r="BG16" s="115">
        <f t="shared" ref="BG16:BG66" si="13">K16+AA16+AQ16</f>
        <v>0</v>
      </c>
      <c r="BH16" s="115">
        <f t="shared" ref="BH16:BH66" si="14">L16+AB16+AR16</f>
        <v>1</v>
      </c>
      <c r="BI16" s="115">
        <f t="shared" ref="BI16:BI66" si="15">M16+AC16+AS16</f>
        <v>1</v>
      </c>
      <c r="BJ16" s="116">
        <f t="shared" ref="BJ16:BJ66" si="16">N16+AD16+AT16</f>
        <v>13</v>
      </c>
      <c r="BK16" s="120">
        <f t="shared" ref="BK16:BK66" si="17">O16+AE16+AU16</f>
        <v>71</v>
      </c>
      <c r="BL16" s="115">
        <f t="shared" ref="BL16:BL66" si="18">P16+AF16+AV16</f>
        <v>53</v>
      </c>
      <c r="BM16" s="115">
        <f t="shared" ref="BM16:BM66" si="19">Q16+AG16+AW16</f>
        <v>11</v>
      </c>
      <c r="BN16" s="115">
        <f t="shared" ref="BN16:BN66" si="20">R16+AH16+AX16</f>
        <v>5</v>
      </c>
      <c r="BO16" s="115">
        <f t="shared" ref="BO16:BO66" si="21">S16+AI16+AY16</f>
        <v>1</v>
      </c>
      <c r="BP16" s="115">
        <f t="shared" ref="BP16:BP66" si="22">T16+AJ16+AZ16</f>
        <v>1</v>
      </c>
      <c r="BQ16" s="115">
        <f t="shared" ref="BQ16:BQ66" si="23">U16+AK16+BA16</f>
        <v>0</v>
      </c>
      <c r="BR16" s="121">
        <f t="shared" ref="BR16:BR66" si="24">V16+AL16+BB16</f>
        <v>18</v>
      </c>
      <c r="BS16" s="103">
        <f t="shared" ref="BS16:BS44" si="25">BJ16+BR16</f>
        <v>31</v>
      </c>
      <c r="BT16" s="86"/>
    </row>
    <row r="17" spans="1:74" ht="39.950000000000003" customHeight="1" thickBot="1" x14ac:dyDescent="0.3">
      <c r="A17" s="246" t="s">
        <v>46</v>
      </c>
      <c r="B17" s="58" t="s">
        <v>47</v>
      </c>
      <c r="C17" s="58" t="s">
        <v>144</v>
      </c>
      <c r="D17" s="47" t="s">
        <v>49</v>
      </c>
      <c r="E17" s="48">
        <v>351400002</v>
      </c>
      <c r="F17" s="250" t="s">
        <v>48</v>
      </c>
      <c r="G17" s="143">
        <f t="shared" si="1"/>
        <v>17</v>
      </c>
      <c r="H17" s="138">
        <v>7</v>
      </c>
      <c r="I17" s="387">
        <v>2</v>
      </c>
      <c r="J17" s="388">
        <v>4</v>
      </c>
      <c r="K17" s="388">
        <v>1</v>
      </c>
      <c r="L17" s="388">
        <v>1</v>
      </c>
      <c r="M17" s="389">
        <v>2</v>
      </c>
      <c r="N17" s="147">
        <f t="shared" ref="N17:N34" si="26">SUM(I17:M17)</f>
        <v>10</v>
      </c>
      <c r="O17" s="140">
        <f>P17+V17</f>
        <v>40</v>
      </c>
      <c r="P17" s="455">
        <v>23</v>
      </c>
      <c r="Q17" s="456">
        <v>4</v>
      </c>
      <c r="R17" s="335">
        <v>8</v>
      </c>
      <c r="S17" s="335">
        <v>2</v>
      </c>
      <c r="T17" s="335">
        <v>2</v>
      </c>
      <c r="U17" s="455">
        <v>1</v>
      </c>
      <c r="V17" s="148">
        <f t="shared" si="3"/>
        <v>17</v>
      </c>
      <c r="W17" s="142">
        <f t="shared" si="4"/>
        <v>19</v>
      </c>
      <c r="X17" s="138">
        <v>16</v>
      </c>
      <c r="Y17" s="505">
        <v>1</v>
      </c>
      <c r="Z17" s="506">
        <v>2</v>
      </c>
      <c r="AA17" s="506"/>
      <c r="AB17" s="507"/>
      <c r="AC17" s="508"/>
      <c r="AD17" s="147">
        <f t="shared" si="5"/>
        <v>3</v>
      </c>
      <c r="AE17" s="142">
        <f t="shared" si="6"/>
        <v>35</v>
      </c>
      <c r="AF17" s="138">
        <v>32</v>
      </c>
      <c r="AG17" s="519">
        <v>2</v>
      </c>
      <c r="AH17" s="519">
        <v>1</v>
      </c>
      <c r="AI17" s="507"/>
      <c r="AJ17" s="507"/>
      <c r="AK17" s="507"/>
      <c r="AL17" s="149">
        <f t="shared" ref="AL17:AL34" si="27">SUM(AG17:AK17)</f>
        <v>3</v>
      </c>
      <c r="AM17" s="143">
        <f t="shared" si="7"/>
        <v>19</v>
      </c>
      <c r="AN17" s="138">
        <v>17</v>
      </c>
      <c r="AO17" s="456">
        <v>2</v>
      </c>
      <c r="AP17" s="335">
        <v>0</v>
      </c>
      <c r="AQ17" s="335">
        <v>0</v>
      </c>
      <c r="AR17" s="335">
        <v>0</v>
      </c>
      <c r="AS17" s="455">
        <v>0</v>
      </c>
      <c r="AT17" s="144">
        <f>SUM(AO17:AS17)</f>
        <v>2</v>
      </c>
      <c r="AU17" s="145">
        <f t="shared" si="8"/>
        <v>30</v>
      </c>
      <c r="AV17" s="138">
        <v>25</v>
      </c>
      <c r="AW17" s="415">
        <v>4</v>
      </c>
      <c r="AX17" s="416">
        <v>1</v>
      </c>
      <c r="AY17" s="416"/>
      <c r="AZ17" s="416"/>
      <c r="BA17" s="552"/>
      <c r="BB17" s="147">
        <f t="shared" ref="BB17:BB34" si="28">SUM(AW17:BA17)</f>
        <v>5</v>
      </c>
      <c r="BC17" s="115">
        <f t="shared" si="9"/>
        <v>55</v>
      </c>
      <c r="BD17" s="115">
        <f t="shared" si="10"/>
        <v>40</v>
      </c>
      <c r="BE17" s="115">
        <f t="shared" si="11"/>
        <v>5</v>
      </c>
      <c r="BF17" s="115">
        <f t="shared" si="12"/>
        <v>6</v>
      </c>
      <c r="BG17" s="115">
        <f t="shared" si="13"/>
        <v>1</v>
      </c>
      <c r="BH17" s="115">
        <f t="shared" si="14"/>
        <v>1</v>
      </c>
      <c r="BI17" s="115">
        <f t="shared" si="15"/>
        <v>2</v>
      </c>
      <c r="BJ17" s="116">
        <f t="shared" si="16"/>
        <v>15</v>
      </c>
      <c r="BK17" s="120">
        <f t="shared" si="17"/>
        <v>105</v>
      </c>
      <c r="BL17" s="115">
        <f t="shared" si="18"/>
        <v>80</v>
      </c>
      <c r="BM17" s="115">
        <f t="shared" si="19"/>
        <v>10</v>
      </c>
      <c r="BN17" s="115">
        <f t="shared" si="20"/>
        <v>10</v>
      </c>
      <c r="BO17" s="115">
        <f t="shared" si="21"/>
        <v>2</v>
      </c>
      <c r="BP17" s="115">
        <f t="shared" si="22"/>
        <v>2</v>
      </c>
      <c r="BQ17" s="115">
        <f t="shared" si="23"/>
        <v>1</v>
      </c>
      <c r="BR17" s="121">
        <f t="shared" si="24"/>
        <v>25</v>
      </c>
      <c r="BS17" s="103">
        <f t="shared" si="25"/>
        <v>40</v>
      </c>
      <c r="BT17" s="86"/>
    </row>
    <row r="18" spans="1:74" ht="39.950000000000003" customHeight="1" thickBot="1" x14ac:dyDescent="0.3">
      <c r="A18" s="246" t="s">
        <v>46</v>
      </c>
      <c r="B18" s="58" t="s">
        <v>47</v>
      </c>
      <c r="C18" s="58" t="s">
        <v>144</v>
      </c>
      <c r="D18" s="49" t="s">
        <v>137</v>
      </c>
      <c r="E18" s="58">
        <v>321300001</v>
      </c>
      <c r="F18" s="251" t="s">
        <v>48</v>
      </c>
      <c r="G18" s="143">
        <f>SUM(H18+N18)</f>
        <v>19</v>
      </c>
      <c r="H18" s="138">
        <v>11</v>
      </c>
      <c r="I18" s="390">
        <v>0</v>
      </c>
      <c r="J18" s="390">
        <v>2</v>
      </c>
      <c r="K18" s="390">
        <v>2</v>
      </c>
      <c r="L18" s="390">
        <v>1</v>
      </c>
      <c r="M18" s="389">
        <v>3</v>
      </c>
      <c r="N18" s="147">
        <f t="shared" si="26"/>
        <v>8</v>
      </c>
      <c r="O18" s="140">
        <f t="shared" si="2"/>
        <v>20</v>
      </c>
      <c r="P18" s="138">
        <v>10</v>
      </c>
      <c r="Q18" s="388">
        <v>4</v>
      </c>
      <c r="R18" s="390">
        <v>1</v>
      </c>
      <c r="S18" s="390">
        <v>2</v>
      </c>
      <c r="T18" s="390">
        <v>1</v>
      </c>
      <c r="U18" s="457">
        <v>2</v>
      </c>
      <c r="V18" s="148">
        <f t="shared" si="3"/>
        <v>10</v>
      </c>
      <c r="W18" s="142">
        <f t="shared" si="4"/>
        <v>9</v>
      </c>
      <c r="X18" s="455">
        <v>5</v>
      </c>
      <c r="Y18" s="456">
        <v>0</v>
      </c>
      <c r="Z18" s="335">
        <v>2</v>
      </c>
      <c r="AA18" s="335">
        <v>2</v>
      </c>
      <c r="AB18" s="335">
        <v>0</v>
      </c>
      <c r="AC18" s="455">
        <v>0</v>
      </c>
      <c r="AD18" s="147">
        <f t="shared" si="5"/>
        <v>4</v>
      </c>
      <c r="AE18" s="142">
        <f t="shared" si="6"/>
        <v>9</v>
      </c>
      <c r="AF18" s="138">
        <v>6</v>
      </c>
      <c r="AG18" s="387">
        <v>3</v>
      </c>
      <c r="AH18" s="388"/>
      <c r="AI18" s="388"/>
      <c r="AJ18" s="388"/>
      <c r="AK18" s="389"/>
      <c r="AL18" s="149">
        <f t="shared" si="27"/>
        <v>3</v>
      </c>
      <c r="AM18" s="143">
        <f t="shared" si="7"/>
        <v>10</v>
      </c>
      <c r="AN18" s="455">
        <v>4</v>
      </c>
      <c r="AO18" s="456">
        <v>3</v>
      </c>
      <c r="AP18" s="335">
        <v>2</v>
      </c>
      <c r="AQ18" s="335">
        <v>1</v>
      </c>
      <c r="AR18" s="335">
        <v>0</v>
      </c>
      <c r="AS18" s="455">
        <v>0</v>
      </c>
      <c r="AT18" s="144">
        <f>SUM(AO18:AS18)</f>
        <v>6</v>
      </c>
      <c r="AU18" s="145">
        <f t="shared" si="8"/>
        <v>8</v>
      </c>
      <c r="AV18" s="138">
        <v>6</v>
      </c>
      <c r="AW18" s="387"/>
      <c r="AX18" s="388">
        <v>1</v>
      </c>
      <c r="AY18" s="388">
        <v>1</v>
      </c>
      <c r="AZ18" s="388"/>
      <c r="BA18" s="389"/>
      <c r="BB18" s="147">
        <f t="shared" si="28"/>
        <v>2</v>
      </c>
      <c r="BC18" s="115">
        <f t="shared" si="9"/>
        <v>38</v>
      </c>
      <c r="BD18" s="115">
        <f t="shared" si="10"/>
        <v>20</v>
      </c>
      <c r="BE18" s="115">
        <f t="shared" si="11"/>
        <v>3</v>
      </c>
      <c r="BF18" s="115">
        <f t="shared" si="12"/>
        <v>6</v>
      </c>
      <c r="BG18" s="115">
        <f t="shared" si="13"/>
        <v>5</v>
      </c>
      <c r="BH18" s="115">
        <f t="shared" si="14"/>
        <v>1</v>
      </c>
      <c r="BI18" s="115">
        <f t="shared" si="15"/>
        <v>3</v>
      </c>
      <c r="BJ18" s="116">
        <f t="shared" si="16"/>
        <v>18</v>
      </c>
      <c r="BK18" s="120">
        <f t="shared" si="17"/>
        <v>37</v>
      </c>
      <c r="BL18" s="115">
        <f t="shared" si="18"/>
        <v>22</v>
      </c>
      <c r="BM18" s="115">
        <f t="shared" si="19"/>
        <v>7</v>
      </c>
      <c r="BN18" s="115">
        <f t="shared" si="20"/>
        <v>2</v>
      </c>
      <c r="BO18" s="115">
        <f t="shared" si="21"/>
        <v>3</v>
      </c>
      <c r="BP18" s="115">
        <f t="shared" si="22"/>
        <v>1</v>
      </c>
      <c r="BQ18" s="115">
        <f t="shared" si="23"/>
        <v>2</v>
      </c>
      <c r="BR18" s="121">
        <f t="shared" si="24"/>
        <v>15</v>
      </c>
      <c r="BS18" s="103">
        <f t="shared" si="25"/>
        <v>33</v>
      </c>
      <c r="BT18" s="86"/>
    </row>
    <row r="19" spans="1:74" ht="39.950000000000003" customHeight="1" thickBot="1" x14ac:dyDescent="0.35">
      <c r="A19" s="252" t="s">
        <v>46</v>
      </c>
      <c r="B19" s="52" t="s">
        <v>47</v>
      </c>
      <c r="C19" s="52" t="s">
        <v>144</v>
      </c>
      <c r="D19" s="87" t="s">
        <v>134</v>
      </c>
      <c r="E19" s="50">
        <v>351500002</v>
      </c>
      <c r="F19" s="251" t="s">
        <v>48</v>
      </c>
      <c r="G19" s="154">
        <f>SUM(H19+N19)</f>
        <v>65</v>
      </c>
      <c r="H19" s="138">
        <v>24</v>
      </c>
      <c r="I19" s="391">
        <v>13</v>
      </c>
      <c r="J19" s="390">
        <v>12</v>
      </c>
      <c r="K19" s="390">
        <v>7</v>
      </c>
      <c r="L19" s="390">
        <v>5</v>
      </c>
      <c r="M19" s="392">
        <v>4</v>
      </c>
      <c r="N19" s="147">
        <f t="shared" si="26"/>
        <v>41</v>
      </c>
      <c r="O19" s="151">
        <f t="shared" si="2"/>
        <v>14</v>
      </c>
      <c r="P19" s="152">
        <v>9</v>
      </c>
      <c r="Q19" s="399">
        <v>1</v>
      </c>
      <c r="R19" s="458">
        <v>1</v>
      </c>
      <c r="S19" s="459">
        <v>2</v>
      </c>
      <c r="T19" s="459">
        <v>1</v>
      </c>
      <c r="U19" s="460"/>
      <c r="V19" s="148">
        <f t="shared" si="3"/>
        <v>5</v>
      </c>
      <c r="W19" s="153">
        <f t="shared" si="4"/>
        <v>46</v>
      </c>
      <c r="X19" s="146">
        <v>30</v>
      </c>
      <c r="Y19" s="509">
        <v>10</v>
      </c>
      <c r="Z19" s="510">
        <v>2</v>
      </c>
      <c r="AA19" s="510">
        <v>3</v>
      </c>
      <c r="AB19" s="510">
        <v>1</v>
      </c>
      <c r="AC19" s="511"/>
      <c r="AD19" s="147">
        <f t="shared" si="5"/>
        <v>16</v>
      </c>
      <c r="AE19" s="153">
        <f t="shared" si="6"/>
        <v>7</v>
      </c>
      <c r="AF19" s="138">
        <v>2</v>
      </c>
      <c r="AG19" s="520">
        <v>5</v>
      </c>
      <c r="AH19" s="459"/>
      <c r="AI19" s="459"/>
      <c r="AJ19" s="459"/>
      <c r="AK19" s="460"/>
      <c r="AL19" s="149">
        <f t="shared" si="27"/>
        <v>5</v>
      </c>
      <c r="AM19" s="154">
        <f t="shared" si="7"/>
        <v>36</v>
      </c>
      <c r="AN19" s="138">
        <v>18</v>
      </c>
      <c r="AO19" s="505">
        <v>13</v>
      </c>
      <c r="AP19" s="506">
        <v>5</v>
      </c>
      <c r="AQ19" s="506"/>
      <c r="AR19" s="305">
        <v>0</v>
      </c>
      <c r="AS19" s="537">
        <v>0</v>
      </c>
      <c r="AT19" s="155">
        <f>SUM(AO19:AS19)</f>
        <v>18</v>
      </c>
      <c r="AU19" s="124">
        <f t="shared" si="8"/>
        <v>3</v>
      </c>
      <c r="AV19" s="152">
        <v>3</v>
      </c>
      <c r="AW19" s="520"/>
      <c r="AX19" s="459"/>
      <c r="AY19" s="459"/>
      <c r="AZ19" s="459"/>
      <c r="BA19" s="553"/>
      <c r="BB19" s="147">
        <f t="shared" si="28"/>
        <v>0</v>
      </c>
      <c r="BC19" s="122">
        <f t="shared" si="9"/>
        <v>147</v>
      </c>
      <c r="BD19" s="122">
        <f t="shared" si="10"/>
        <v>72</v>
      </c>
      <c r="BE19" s="122">
        <f t="shared" si="11"/>
        <v>36</v>
      </c>
      <c r="BF19" s="122">
        <f t="shared" si="12"/>
        <v>19</v>
      </c>
      <c r="BG19" s="122">
        <f t="shared" si="13"/>
        <v>10</v>
      </c>
      <c r="BH19" s="122">
        <f t="shared" si="14"/>
        <v>6</v>
      </c>
      <c r="BI19" s="122">
        <f t="shared" si="15"/>
        <v>4</v>
      </c>
      <c r="BJ19" s="123">
        <f t="shared" si="16"/>
        <v>75</v>
      </c>
      <c r="BK19" s="124">
        <f t="shared" si="17"/>
        <v>24</v>
      </c>
      <c r="BL19" s="122">
        <f t="shared" si="18"/>
        <v>14</v>
      </c>
      <c r="BM19" s="122">
        <f t="shared" si="19"/>
        <v>6</v>
      </c>
      <c r="BN19" s="122">
        <f t="shared" si="20"/>
        <v>1</v>
      </c>
      <c r="BO19" s="122">
        <f t="shared" si="21"/>
        <v>2</v>
      </c>
      <c r="BP19" s="122">
        <f t="shared" si="22"/>
        <v>1</v>
      </c>
      <c r="BQ19" s="122">
        <f t="shared" si="23"/>
        <v>0</v>
      </c>
      <c r="BR19" s="125">
        <f t="shared" si="24"/>
        <v>10</v>
      </c>
      <c r="BS19" s="105">
        <f>BJ19+BR19</f>
        <v>85</v>
      </c>
      <c r="BT19" s="86">
        <f>SUM(BS15:BS19)</f>
        <v>215</v>
      </c>
      <c r="BU19" s="18">
        <f>SUM(BC15:BC19,BK15:BK19)</f>
        <v>566</v>
      </c>
      <c r="BV19" s="826">
        <f>BT19/BU19</f>
        <v>0.37985865724381623</v>
      </c>
    </row>
    <row r="20" spans="1:74" ht="39.950000000000003" customHeight="1" thickTop="1" thickBot="1" x14ac:dyDescent="0.3">
      <c r="A20" s="253" t="s">
        <v>46</v>
      </c>
      <c r="B20" s="247" t="s">
        <v>50</v>
      </c>
      <c r="C20" s="247" t="s">
        <v>145</v>
      </c>
      <c r="D20" s="248" t="s">
        <v>51</v>
      </c>
      <c r="E20" s="247">
        <v>371200001</v>
      </c>
      <c r="F20" s="249" t="s">
        <v>48</v>
      </c>
      <c r="G20" s="156">
        <f t="shared" si="1"/>
        <v>15</v>
      </c>
      <c r="H20" s="157">
        <v>14</v>
      </c>
      <c r="I20" s="393">
        <v>1</v>
      </c>
      <c r="J20" s="394"/>
      <c r="K20" s="394"/>
      <c r="L20" s="394"/>
      <c r="M20" s="395"/>
      <c r="N20" s="147">
        <f t="shared" si="26"/>
        <v>1</v>
      </c>
      <c r="O20" s="158">
        <f t="shared" si="2"/>
        <v>41</v>
      </c>
      <c r="P20" s="159">
        <v>38</v>
      </c>
      <c r="Q20" s="461">
        <v>2</v>
      </c>
      <c r="R20" s="462"/>
      <c r="S20" s="462"/>
      <c r="T20" s="462">
        <v>1</v>
      </c>
      <c r="U20" s="463"/>
      <c r="V20" s="148">
        <f t="shared" si="3"/>
        <v>3</v>
      </c>
      <c r="W20" s="160">
        <f t="shared" si="4"/>
        <v>17</v>
      </c>
      <c r="X20" s="157">
        <v>14</v>
      </c>
      <c r="Y20" s="393">
        <v>2</v>
      </c>
      <c r="Z20" s="394">
        <v>1</v>
      </c>
      <c r="AA20" s="394"/>
      <c r="AB20" s="394"/>
      <c r="AC20" s="395"/>
      <c r="AD20" s="147">
        <f t="shared" si="5"/>
        <v>3</v>
      </c>
      <c r="AE20" s="161">
        <f>AF20+AL20</f>
        <v>44</v>
      </c>
      <c r="AF20" s="159">
        <v>43</v>
      </c>
      <c r="AG20" s="461">
        <v>1</v>
      </c>
      <c r="AH20" s="462"/>
      <c r="AI20" s="462"/>
      <c r="AJ20" s="462"/>
      <c r="AK20" s="463"/>
      <c r="AL20" s="148">
        <f t="shared" si="27"/>
        <v>1</v>
      </c>
      <c r="AM20" s="156">
        <f t="shared" si="7"/>
        <v>6</v>
      </c>
      <c r="AN20" s="157">
        <v>4</v>
      </c>
      <c r="AO20" s="393"/>
      <c r="AP20" s="394"/>
      <c r="AQ20" s="394">
        <v>1</v>
      </c>
      <c r="AR20" s="394"/>
      <c r="AS20" s="395">
        <v>1</v>
      </c>
      <c r="AT20" s="147">
        <f t="shared" ref="AT20:AT57" si="29">SUM(AO20:AS20)</f>
        <v>2</v>
      </c>
      <c r="AU20" s="161">
        <f t="shared" si="8"/>
        <v>45</v>
      </c>
      <c r="AV20" s="159">
        <v>44</v>
      </c>
      <c r="AW20" s="461">
        <v>1</v>
      </c>
      <c r="AX20" s="462"/>
      <c r="AY20" s="462"/>
      <c r="AZ20" s="462"/>
      <c r="BA20" s="463"/>
      <c r="BB20" s="147">
        <f t="shared" si="28"/>
        <v>1</v>
      </c>
      <c r="BC20" s="126">
        <f t="shared" si="9"/>
        <v>38</v>
      </c>
      <c r="BD20" s="126">
        <f t="shared" si="10"/>
        <v>32</v>
      </c>
      <c r="BE20" s="126">
        <f t="shared" si="11"/>
        <v>3</v>
      </c>
      <c r="BF20" s="126">
        <f t="shared" si="12"/>
        <v>1</v>
      </c>
      <c r="BG20" s="126">
        <f t="shared" si="13"/>
        <v>1</v>
      </c>
      <c r="BH20" s="126">
        <f t="shared" si="14"/>
        <v>0</v>
      </c>
      <c r="BI20" s="126">
        <f t="shared" si="15"/>
        <v>1</v>
      </c>
      <c r="BJ20" s="127">
        <f t="shared" si="16"/>
        <v>6</v>
      </c>
      <c r="BK20" s="128">
        <f t="shared" si="17"/>
        <v>130</v>
      </c>
      <c r="BL20" s="126">
        <f t="shared" si="18"/>
        <v>125</v>
      </c>
      <c r="BM20" s="126">
        <f t="shared" si="19"/>
        <v>4</v>
      </c>
      <c r="BN20" s="126">
        <f t="shared" si="20"/>
        <v>0</v>
      </c>
      <c r="BO20" s="126">
        <f t="shared" si="21"/>
        <v>0</v>
      </c>
      <c r="BP20" s="126">
        <f t="shared" si="22"/>
        <v>1</v>
      </c>
      <c r="BQ20" s="126">
        <f t="shared" si="23"/>
        <v>0</v>
      </c>
      <c r="BR20" s="129">
        <f t="shared" si="24"/>
        <v>5</v>
      </c>
      <c r="BS20" s="103">
        <f t="shared" si="25"/>
        <v>11</v>
      </c>
      <c r="BT20" s="86"/>
    </row>
    <row r="21" spans="1:74" ht="39.950000000000003" customHeight="1" thickBot="1" x14ac:dyDescent="0.3">
      <c r="A21" s="56" t="s">
        <v>46</v>
      </c>
      <c r="B21" s="48" t="s">
        <v>50</v>
      </c>
      <c r="C21" s="48" t="s">
        <v>145</v>
      </c>
      <c r="D21" s="47" t="s">
        <v>52</v>
      </c>
      <c r="E21" s="48">
        <v>351200001</v>
      </c>
      <c r="F21" s="250" t="s">
        <v>48</v>
      </c>
      <c r="G21" s="143">
        <f t="shared" si="1"/>
        <v>38</v>
      </c>
      <c r="H21" s="162">
        <v>33</v>
      </c>
      <c r="I21" s="396">
        <v>3</v>
      </c>
      <c r="J21" s="397"/>
      <c r="K21" s="397">
        <v>1</v>
      </c>
      <c r="L21" s="397"/>
      <c r="M21" s="398">
        <v>1</v>
      </c>
      <c r="N21" s="147">
        <f t="shared" si="26"/>
        <v>5</v>
      </c>
      <c r="O21" s="140">
        <f t="shared" si="2"/>
        <v>7</v>
      </c>
      <c r="P21" s="464">
        <v>6</v>
      </c>
      <c r="Q21" s="300"/>
      <c r="R21" s="262">
        <v>1</v>
      </c>
      <c r="S21" s="262"/>
      <c r="T21" s="262"/>
      <c r="U21" s="464"/>
      <c r="V21" s="148">
        <f t="shared" si="3"/>
        <v>1</v>
      </c>
      <c r="W21" s="142">
        <f t="shared" si="4"/>
        <v>42</v>
      </c>
      <c r="X21" s="162">
        <v>37</v>
      </c>
      <c r="Y21" s="396">
        <v>3</v>
      </c>
      <c r="Z21" s="397">
        <v>2</v>
      </c>
      <c r="AA21" s="397"/>
      <c r="AB21" s="397"/>
      <c r="AC21" s="398"/>
      <c r="AD21" s="147">
        <f t="shared" si="5"/>
        <v>5</v>
      </c>
      <c r="AE21" s="142">
        <f t="shared" si="6"/>
        <v>2</v>
      </c>
      <c r="AF21" s="163">
        <v>2</v>
      </c>
      <c r="AG21" s="487"/>
      <c r="AH21" s="488"/>
      <c r="AI21" s="488"/>
      <c r="AJ21" s="488"/>
      <c r="AK21" s="489"/>
      <c r="AL21" s="148">
        <f t="shared" si="27"/>
        <v>0</v>
      </c>
      <c r="AM21" s="143">
        <f t="shared" si="7"/>
        <v>26</v>
      </c>
      <c r="AN21" s="162">
        <v>26</v>
      </c>
      <c r="AO21" s="396"/>
      <c r="AP21" s="397"/>
      <c r="AQ21" s="397"/>
      <c r="AR21" s="397"/>
      <c r="AS21" s="398"/>
      <c r="AT21" s="144">
        <f t="shared" si="29"/>
        <v>0</v>
      </c>
      <c r="AU21" s="145">
        <f t="shared" si="8"/>
        <v>0</v>
      </c>
      <c r="AV21" s="163"/>
      <c r="AW21" s="487"/>
      <c r="AX21" s="488"/>
      <c r="AY21" s="488"/>
      <c r="AZ21" s="488"/>
      <c r="BA21" s="489"/>
      <c r="BB21" s="147">
        <f t="shared" si="28"/>
        <v>0</v>
      </c>
      <c r="BC21" s="115">
        <f t="shared" si="9"/>
        <v>106</v>
      </c>
      <c r="BD21" s="115">
        <f>H21+X21+AN21</f>
        <v>96</v>
      </c>
      <c r="BE21" s="115">
        <f t="shared" si="11"/>
        <v>6</v>
      </c>
      <c r="BF21" s="115">
        <f t="shared" si="12"/>
        <v>2</v>
      </c>
      <c r="BG21" s="115">
        <f t="shared" si="13"/>
        <v>1</v>
      </c>
      <c r="BH21" s="115">
        <f t="shared" si="14"/>
        <v>0</v>
      </c>
      <c r="BI21" s="115">
        <f t="shared" si="15"/>
        <v>1</v>
      </c>
      <c r="BJ21" s="116">
        <f t="shared" si="16"/>
        <v>10</v>
      </c>
      <c r="BK21" s="120">
        <f t="shared" si="17"/>
        <v>9</v>
      </c>
      <c r="BL21" s="115">
        <f t="shared" si="18"/>
        <v>8</v>
      </c>
      <c r="BM21" s="115">
        <f t="shared" si="19"/>
        <v>0</v>
      </c>
      <c r="BN21" s="115">
        <f t="shared" si="20"/>
        <v>1</v>
      </c>
      <c r="BO21" s="115">
        <f t="shared" si="21"/>
        <v>0</v>
      </c>
      <c r="BP21" s="115">
        <f t="shared" si="22"/>
        <v>0</v>
      </c>
      <c r="BQ21" s="115">
        <f t="shared" si="23"/>
        <v>0</v>
      </c>
      <c r="BR21" s="121">
        <f t="shared" si="24"/>
        <v>1</v>
      </c>
      <c r="BS21" s="103">
        <f t="shared" si="25"/>
        <v>11</v>
      </c>
      <c r="BT21" s="86"/>
    </row>
    <row r="22" spans="1:74" ht="39.950000000000003" customHeight="1" thickBot="1" x14ac:dyDescent="0.3">
      <c r="A22" s="56" t="s">
        <v>46</v>
      </c>
      <c r="B22" s="48" t="s">
        <v>50</v>
      </c>
      <c r="C22" s="48" t="s">
        <v>145</v>
      </c>
      <c r="D22" s="47" t="s">
        <v>133</v>
      </c>
      <c r="E22" s="48">
        <v>333502005</v>
      </c>
      <c r="F22" s="250" t="s">
        <v>48</v>
      </c>
      <c r="G22" s="143">
        <f t="shared" si="1"/>
        <v>16</v>
      </c>
      <c r="H22" s="164">
        <v>12</v>
      </c>
      <c r="I22" s="399">
        <v>2</v>
      </c>
      <c r="J22" s="388">
        <v>1</v>
      </c>
      <c r="K22" s="388">
        <v>1</v>
      </c>
      <c r="L22" s="388"/>
      <c r="M22" s="389"/>
      <c r="N22" s="147">
        <f t="shared" si="26"/>
        <v>4</v>
      </c>
      <c r="O22" s="140">
        <f t="shared" si="2"/>
        <v>22</v>
      </c>
      <c r="P22" s="455">
        <v>20</v>
      </c>
      <c r="Q22" s="334"/>
      <c r="R22" s="335">
        <v>2</v>
      </c>
      <c r="S22" s="335"/>
      <c r="T22" s="335"/>
      <c r="U22" s="455"/>
      <c r="V22" s="148">
        <f t="shared" si="3"/>
        <v>2</v>
      </c>
      <c r="W22" s="142">
        <f t="shared" si="4"/>
        <v>6</v>
      </c>
      <c r="X22" s="162">
        <v>5</v>
      </c>
      <c r="Y22" s="396"/>
      <c r="Z22" s="397"/>
      <c r="AA22" s="397"/>
      <c r="AB22" s="397"/>
      <c r="AC22" s="398">
        <v>1</v>
      </c>
      <c r="AD22" s="147">
        <f t="shared" si="5"/>
        <v>1</v>
      </c>
      <c r="AE22" s="142">
        <f t="shared" si="6"/>
        <v>40</v>
      </c>
      <c r="AF22" s="163">
        <v>39</v>
      </c>
      <c r="AG22" s="487">
        <v>1</v>
      </c>
      <c r="AH22" s="488"/>
      <c r="AI22" s="488"/>
      <c r="AJ22" s="488"/>
      <c r="AK22" s="489"/>
      <c r="AL22" s="148">
        <f t="shared" si="27"/>
        <v>1</v>
      </c>
      <c r="AM22" s="143">
        <f t="shared" si="7"/>
        <v>12</v>
      </c>
      <c r="AN22" s="162">
        <v>11</v>
      </c>
      <c r="AO22" s="396"/>
      <c r="AP22" s="397"/>
      <c r="AQ22" s="397"/>
      <c r="AR22" s="397"/>
      <c r="AS22" s="398">
        <v>1</v>
      </c>
      <c r="AT22" s="144">
        <f t="shared" si="29"/>
        <v>1</v>
      </c>
      <c r="AU22" s="145">
        <f t="shared" si="8"/>
        <v>27</v>
      </c>
      <c r="AV22" s="163">
        <v>27</v>
      </c>
      <c r="AW22" s="487"/>
      <c r="AX22" s="488"/>
      <c r="AY22" s="488"/>
      <c r="AZ22" s="488"/>
      <c r="BA22" s="489"/>
      <c r="BB22" s="147">
        <f t="shared" si="28"/>
        <v>0</v>
      </c>
      <c r="BC22" s="115">
        <f t="shared" si="9"/>
        <v>34</v>
      </c>
      <c r="BD22" s="115">
        <f t="shared" si="10"/>
        <v>28</v>
      </c>
      <c r="BE22" s="115">
        <f t="shared" si="11"/>
        <v>2</v>
      </c>
      <c r="BF22" s="115">
        <f t="shared" si="12"/>
        <v>1</v>
      </c>
      <c r="BG22" s="115">
        <f t="shared" si="13"/>
        <v>1</v>
      </c>
      <c r="BH22" s="115">
        <f t="shared" si="14"/>
        <v>0</v>
      </c>
      <c r="BI22" s="115">
        <f t="shared" si="15"/>
        <v>2</v>
      </c>
      <c r="BJ22" s="116">
        <f t="shared" si="16"/>
        <v>6</v>
      </c>
      <c r="BK22" s="120">
        <f t="shared" si="17"/>
        <v>89</v>
      </c>
      <c r="BL22" s="115">
        <f t="shared" si="18"/>
        <v>86</v>
      </c>
      <c r="BM22" s="115">
        <f t="shared" si="19"/>
        <v>1</v>
      </c>
      <c r="BN22" s="115">
        <f t="shared" si="20"/>
        <v>2</v>
      </c>
      <c r="BO22" s="115">
        <f t="shared" si="21"/>
        <v>0</v>
      </c>
      <c r="BP22" s="115">
        <f t="shared" si="22"/>
        <v>0</v>
      </c>
      <c r="BQ22" s="115">
        <f t="shared" si="23"/>
        <v>0</v>
      </c>
      <c r="BR22" s="121">
        <f t="shared" si="24"/>
        <v>3</v>
      </c>
      <c r="BS22" s="103">
        <f t="shared" si="25"/>
        <v>9</v>
      </c>
      <c r="BT22" s="86"/>
    </row>
    <row r="23" spans="1:74" ht="39.950000000000003" customHeight="1" thickBot="1" x14ac:dyDescent="0.3">
      <c r="A23" s="254" t="s">
        <v>46</v>
      </c>
      <c r="B23" s="255" t="s">
        <v>50</v>
      </c>
      <c r="C23" s="50" t="s">
        <v>145</v>
      </c>
      <c r="D23" s="51" t="s">
        <v>53</v>
      </c>
      <c r="E23" s="52">
        <v>344100002</v>
      </c>
      <c r="F23" s="256" t="s">
        <v>48</v>
      </c>
      <c r="G23" s="165">
        <f t="shared" si="1"/>
        <v>31</v>
      </c>
      <c r="H23" s="166">
        <v>26</v>
      </c>
      <c r="I23" s="400">
        <v>2</v>
      </c>
      <c r="J23" s="401">
        <v>1</v>
      </c>
      <c r="K23" s="401">
        <v>1</v>
      </c>
      <c r="L23" s="401">
        <v>1</v>
      </c>
      <c r="M23" s="402"/>
      <c r="N23" s="147">
        <f t="shared" si="26"/>
        <v>5</v>
      </c>
      <c r="O23" s="167">
        <f t="shared" si="2"/>
        <v>18</v>
      </c>
      <c r="P23" s="168">
        <v>15</v>
      </c>
      <c r="Q23" s="465">
        <v>2</v>
      </c>
      <c r="R23" s="466">
        <v>1</v>
      </c>
      <c r="S23" s="466"/>
      <c r="T23" s="466"/>
      <c r="U23" s="467"/>
      <c r="V23" s="148">
        <f t="shared" si="3"/>
        <v>3</v>
      </c>
      <c r="W23" s="169">
        <f t="shared" si="4"/>
        <v>19</v>
      </c>
      <c r="X23" s="472">
        <v>18</v>
      </c>
      <c r="Y23" s="337"/>
      <c r="Z23" s="338"/>
      <c r="AA23" s="338"/>
      <c r="AB23" s="338">
        <v>1</v>
      </c>
      <c r="AC23" s="473"/>
      <c r="AD23" s="147">
        <f t="shared" si="5"/>
        <v>1</v>
      </c>
      <c r="AE23" s="169">
        <f t="shared" si="6"/>
        <v>20</v>
      </c>
      <c r="AF23" s="170">
        <v>19</v>
      </c>
      <c r="AG23" s="521">
        <v>1</v>
      </c>
      <c r="AH23" s="407"/>
      <c r="AI23" s="407"/>
      <c r="AJ23" s="407"/>
      <c r="AK23" s="408"/>
      <c r="AL23" s="149">
        <f t="shared" si="27"/>
        <v>1</v>
      </c>
      <c r="AM23" s="165">
        <f t="shared" si="7"/>
        <v>17</v>
      </c>
      <c r="AN23" s="473">
        <v>17</v>
      </c>
      <c r="AO23" s="337"/>
      <c r="AP23" s="338"/>
      <c r="AQ23" s="338"/>
      <c r="AR23" s="338"/>
      <c r="AS23" s="473"/>
      <c r="AT23" s="144">
        <f t="shared" si="29"/>
        <v>0</v>
      </c>
      <c r="AU23" s="132">
        <f t="shared" si="8"/>
        <v>17</v>
      </c>
      <c r="AV23" s="170">
        <v>17</v>
      </c>
      <c r="AW23" s="521"/>
      <c r="AX23" s="407"/>
      <c r="AY23" s="407"/>
      <c r="AZ23" s="407"/>
      <c r="BA23" s="408"/>
      <c r="BB23" s="147">
        <f t="shared" si="28"/>
        <v>0</v>
      </c>
      <c r="BC23" s="130">
        <f t="shared" si="9"/>
        <v>67</v>
      </c>
      <c r="BD23" s="130">
        <f t="shared" si="10"/>
        <v>61</v>
      </c>
      <c r="BE23" s="130">
        <f t="shared" si="11"/>
        <v>2</v>
      </c>
      <c r="BF23" s="130">
        <f t="shared" si="12"/>
        <v>1</v>
      </c>
      <c r="BG23" s="130">
        <f t="shared" si="13"/>
        <v>1</v>
      </c>
      <c r="BH23" s="130">
        <f t="shared" si="14"/>
        <v>2</v>
      </c>
      <c r="BI23" s="130">
        <f t="shared" si="15"/>
        <v>0</v>
      </c>
      <c r="BJ23" s="131">
        <f t="shared" si="16"/>
        <v>6</v>
      </c>
      <c r="BK23" s="132">
        <f t="shared" si="17"/>
        <v>55</v>
      </c>
      <c r="BL23" s="130">
        <f t="shared" si="18"/>
        <v>51</v>
      </c>
      <c r="BM23" s="130">
        <f t="shared" si="19"/>
        <v>3</v>
      </c>
      <c r="BN23" s="130">
        <f t="shared" si="20"/>
        <v>1</v>
      </c>
      <c r="BO23" s="130">
        <f t="shared" si="21"/>
        <v>0</v>
      </c>
      <c r="BP23" s="130">
        <f t="shared" si="22"/>
        <v>0</v>
      </c>
      <c r="BQ23" s="130">
        <f t="shared" si="23"/>
        <v>0</v>
      </c>
      <c r="BR23" s="133">
        <f t="shared" si="24"/>
        <v>4</v>
      </c>
      <c r="BS23" s="105">
        <f t="shared" si="25"/>
        <v>10</v>
      </c>
      <c r="BT23" s="86">
        <f>SUM(BS20:BS23)</f>
        <v>41</v>
      </c>
    </row>
    <row r="24" spans="1:74" ht="39.950000000000003" customHeight="1" thickBot="1" x14ac:dyDescent="0.3">
      <c r="A24" s="56" t="s">
        <v>46</v>
      </c>
      <c r="B24" s="48" t="s">
        <v>54</v>
      </c>
      <c r="C24" s="247" t="s">
        <v>123</v>
      </c>
      <c r="D24" s="248" t="s">
        <v>51</v>
      </c>
      <c r="E24" s="247">
        <v>371200001</v>
      </c>
      <c r="F24" s="250" t="s">
        <v>48</v>
      </c>
      <c r="G24" s="171">
        <f t="shared" si="1"/>
        <v>12</v>
      </c>
      <c r="H24" s="172">
        <v>11</v>
      </c>
      <c r="I24" s="403"/>
      <c r="J24" s="404">
        <v>1</v>
      </c>
      <c r="K24" s="404"/>
      <c r="L24" s="404"/>
      <c r="M24" s="405"/>
      <c r="N24" s="147">
        <f t="shared" si="26"/>
        <v>1</v>
      </c>
      <c r="O24" s="173">
        <f t="shared" si="2"/>
        <v>46</v>
      </c>
      <c r="P24" s="468">
        <v>41</v>
      </c>
      <c r="Q24" s="469">
        <v>5</v>
      </c>
      <c r="R24" s="470"/>
      <c r="S24" s="470"/>
      <c r="T24" s="470"/>
      <c r="U24" s="471"/>
      <c r="V24" s="148">
        <f t="shared" si="3"/>
        <v>5</v>
      </c>
      <c r="W24" s="174">
        <f t="shared" si="4"/>
        <v>12</v>
      </c>
      <c r="X24" s="172">
        <v>11</v>
      </c>
      <c r="Y24" s="403">
        <v>1</v>
      </c>
      <c r="Z24" s="404"/>
      <c r="AA24" s="404"/>
      <c r="AB24" s="404"/>
      <c r="AC24" s="405"/>
      <c r="AD24" s="147">
        <f t="shared" si="5"/>
        <v>1</v>
      </c>
      <c r="AE24" s="174">
        <f t="shared" si="6"/>
        <v>58</v>
      </c>
      <c r="AF24" s="175">
        <v>57</v>
      </c>
      <c r="AG24" s="522">
        <v>1</v>
      </c>
      <c r="AH24" s="523"/>
      <c r="AI24" s="523"/>
      <c r="AJ24" s="523"/>
      <c r="AK24" s="524"/>
      <c r="AL24" s="149">
        <f t="shared" si="27"/>
        <v>1</v>
      </c>
      <c r="AM24" s="171">
        <f t="shared" si="7"/>
        <v>7</v>
      </c>
      <c r="AN24" s="172">
        <v>7</v>
      </c>
      <c r="AO24" s="403"/>
      <c r="AP24" s="404"/>
      <c r="AQ24" s="404"/>
      <c r="AR24" s="404"/>
      <c r="AS24" s="405"/>
      <c r="AT24" s="144">
        <f t="shared" si="29"/>
        <v>0</v>
      </c>
      <c r="AU24" s="145">
        <f t="shared" si="8"/>
        <v>39</v>
      </c>
      <c r="AV24" s="146">
        <v>39</v>
      </c>
      <c r="AW24" s="403"/>
      <c r="AX24" s="404"/>
      <c r="AY24" s="404"/>
      <c r="AZ24" s="404"/>
      <c r="BA24" s="405"/>
      <c r="BB24" s="147">
        <f t="shared" si="28"/>
        <v>0</v>
      </c>
      <c r="BC24" s="115">
        <f t="shared" si="9"/>
        <v>31</v>
      </c>
      <c r="BD24" s="115">
        <f t="shared" si="10"/>
        <v>29</v>
      </c>
      <c r="BE24" s="115">
        <f t="shared" si="11"/>
        <v>1</v>
      </c>
      <c r="BF24" s="115">
        <f t="shared" si="12"/>
        <v>1</v>
      </c>
      <c r="BG24" s="115">
        <f t="shared" si="13"/>
        <v>0</v>
      </c>
      <c r="BH24" s="115">
        <f t="shared" si="14"/>
        <v>0</v>
      </c>
      <c r="BI24" s="115">
        <f t="shared" si="15"/>
        <v>0</v>
      </c>
      <c r="BJ24" s="116">
        <f t="shared" si="16"/>
        <v>2</v>
      </c>
      <c r="BK24" s="120">
        <f t="shared" si="17"/>
        <v>143</v>
      </c>
      <c r="BL24" s="115">
        <f t="shared" si="18"/>
        <v>137</v>
      </c>
      <c r="BM24" s="115">
        <f t="shared" si="19"/>
        <v>6</v>
      </c>
      <c r="BN24" s="115">
        <f t="shared" si="20"/>
        <v>0</v>
      </c>
      <c r="BO24" s="115">
        <f t="shared" si="21"/>
        <v>0</v>
      </c>
      <c r="BP24" s="115">
        <f t="shared" si="22"/>
        <v>0</v>
      </c>
      <c r="BQ24" s="115">
        <f t="shared" si="23"/>
        <v>0</v>
      </c>
      <c r="BR24" s="121">
        <f t="shared" si="24"/>
        <v>6</v>
      </c>
      <c r="BS24" s="103">
        <f t="shared" si="25"/>
        <v>8</v>
      </c>
      <c r="BT24" s="86"/>
    </row>
    <row r="25" spans="1:74" ht="39.950000000000003" customHeight="1" thickBot="1" x14ac:dyDescent="0.3">
      <c r="A25" s="56" t="s">
        <v>46</v>
      </c>
      <c r="B25" s="48" t="s">
        <v>54</v>
      </c>
      <c r="C25" s="48" t="s">
        <v>146</v>
      </c>
      <c r="D25" s="47" t="s">
        <v>133</v>
      </c>
      <c r="E25" s="48">
        <v>333502005</v>
      </c>
      <c r="F25" s="250" t="s">
        <v>48</v>
      </c>
      <c r="G25" s="143">
        <f t="shared" si="1"/>
        <v>32</v>
      </c>
      <c r="H25" s="164">
        <v>13</v>
      </c>
      <c r="I25" s="399">
        <v>6</v>
      </c>
      <c r="J25" s="388">
        <v>7</v>
      </c>
      <c r="K25" s="388">
        <v>4</v>
      </c>
      <c r="L25" s="388">
        <v>1</v>
      </c>
      <c r="M25" s="389">
        <v>1</v>
      </c>
      <c r="N25" s="147">
        <f t="shared" si="26"/>
        <v>19</v>
      </c>
      <c r="O25" s="140">
        <f t="shared" si="2"/>
        <v>36</v>
      </c>
      <c r="P25" s="164">
        <v>26</v>
      </c>
      <c r="Q25" s="399">
        <v>4</v>
      </c>
      <c r="R25" s="388">
        <v>1</v>
      </c>
      <c r="S25" s="388">
        <v>2</v>
      </c>
      <c r="T25" s="388"/>
      <c r="U25" s="389">
        <v>3</v>
      </c>
      <c r="V25" s="148">
        <f t="shared" si="3"/>
        <v>10</v>
      </c>
      <c r="W25" s="142">
        <f t="shared" si="4"/>
        <v>20</v>
      </c>
      <c r="X25" s="512">
        <v>8</v>
      </c>
      <c r="Y25" s="334">
        <v>5</v>
      </c>
      <c r="Z25" s="335">
        <v>4</v>
      </c>
      <c r="AA25" s="335">
        <v>1</v>
      </c>
      <c r="AB25" s="335">
        <v>1</v>
      </c>
      <c r="AC25" s="455">
        <v>1</v>
      </c>
      <c r="AD25" s="147">
        <f t="shared" si="5"/>
        <v>12</v>
      </c>
      <c r="AE25" s="142">
        <f t="shared" si="6"/>
        <v>54</v>
      </c>
      <c r="AF25" s="164">
        <v>40</v>
      </c>
      <c r="AG25" s="399">
        <v>10</v>
      </c>
      <c r="AH25" s="388">
        <v>2</v>
      </c>
      <c r="AI25" s="388">
        <v>1</v>
      </c>
      <c r="AJ25" s="388"/>
      <c r="AK25" s="389">
        <v>1</v>
      </c>
      <c r="AL25" s="149">
        <f t="shared" si="27"/>
        <v>14</v>
      </c>
      <c r="AM25" s="143">
        <f t="shared" si="7"/>
        <v>22</v>
      </c>
      <c r="AN25" s="512">
        <v>14</v>
      </c>
      <c r="AO25" s="334">
        <v>6</v>
      </c>
      <c r="AP25" s="335">
        <v>1</v>
      </c>
      <c r="AQ25" s="335">
        <v>1</v>
      </c>
      <c r="AR25" s="335"/>
      <c r="AS25" s="455"/>
      <c r="AT25" s="144">
        <f t="shared" si="29"/>
        <v>8</v>
      </c>
      <c r="AU25" s="145">
        <f t="shared" si="8"/>
        <v>19</v>
      </c>
      <c r="AV25" s="138">
        <v>14</v>
      </c>
      <c r="AW25" s="399">
        <v>3</v>
      </c>
      <c r="AX25" s="388"/>
      <c r="AY25" s="388"/>
      <c r="AZ25" s="388"/>
      <c r="BA25" s="389">
        <v>2</v>
      </c>
      <c r="BB25" s="147">
        <f t="shared" si="28"/>
        <v>5</v>
      </c>
      <c r="BC25" s="115">
        <f t="shared" si="9"/>
        <v>74</v>
      </c>
      <c r="BD25" s="115">
        <f t="shared" si="10"/>
        <v>35</v>
      </c>
      <c r="BE25" s="115">
        <f t="shared" si="11"/>
        <v>17</v>
      </c>
      <c r="BF25" s="115">
        <f t="shared" si="12"/>
        <v>12</v>
      </c>
      <c r="BG25" s="115">
        <f t="shared" si="13"/>
        <v>6</v>
      </c>
      <c r="BH25" s="115">
        <f t="shared" si="14"/>
        <v>2</v>
      </c>
      <c r="BI25" s="115">
        <f t="shared" si="15"/>
        <v>2</v>
      </c>
      <c r="BJ25" s="116">
        <f t="shared" si="16"/>
        <v>39</v>
      </c>
      <c r="BK25" s="120">
        <f t="shared" si="17"/>
        <v>109</v>
      </c>
      <c r="BL25" s="115">
        <f t="shared" si="18"/>
        <v>80</v>
      </c>
      <c r="BM25" s="115">
        <f t="shared" si="19"/>
        <v>17</v>
      </c>
      <c r="BN25" s="115">
        <f t="shared" si="20"/>
        <v>3</v>
      </c>
      <c r="BO25" s="115">
        <f t="shared" si="21"/>
        <v>3</v>
      </c>
      <c r="BP25" s="115">
        <f t="shared" si="22"/>
        <v>0</v>
      </c>
      <c r="BQ25" s="115">
        <f t="shared" si="23"/>
        <v>6</v>
      </c>
      <c r="BR25" s="121">
        <f t="shared" si="24"/>
        <v>29</v>
      </c>
      <c r="BS25" s="103">
        <f t="shared" si="25"/>
        <v>68</v>
      </c>
      <c r="BT25" s="86"/>
    </row>
    <row r="26" spans="1:74" ht="39.950000000000003" customHeight="1" thickBot="1" x14ac:dyDescent="0.3">
      <c r="A26" s="254" t="s">
        <v>46</v>
      </c>
      <c r="B26" s="255" t="s">
        <v>54</v>
      </c>
      <c r="C26" s="50" t="s">
        <v>146</v>
      </c>
      <c r="D26" s="51" t="s">
        <v>57</v>
      </c>
      <c r="E26" s="52">
        <v>351700001</v>
      </c>
      <c r="F26" s="256" t="s">
        <v>48</v>
      </c>
      <c r="G26" s="165">
        <f t="shared" si="1"/>
        <v>66</v>
      </c>
      <c r="H26" s="176">
        <v>42</v>
      </c>
      <c r="I26" s="406">
        <v>3</v>
      </c>
      <c r="J26" s="407">
        <v>8</v>
      </c>
      <c r="K26" s="407">
        <v>6</v>
      </c>
      <c r="L26" s="407">
        <v>4</v>
      </c>
      <c r="M26" s="408">
        <v>3</v>
      </c>
      <c r="N26" s="147">
        <f t="shared" si="26"/>
        <v>24</v>
      </c>
      <c r="O26" s="167">
        <f t="shared" si="2"/>
        <v>42</v>
      </c>
      <c r="P26" s="472">
        <v>29</v>
      </c>
      <c r="Q26" s="337">
        <v>4</v>
      </c>
      <c r="R26" s="338">
        <v>3</v>
      </c>
      <c r="S26" s="338">
        <v>2</v>
      </c>
      <c r="T26" s="338">
        <v>1</v>
      </c>
      <c r="U26" s="473">
        <v>3</v>
      </c>
      <c r="V26" s="148">
        <f t="shared" si="3"/>
        <v>13</v>
      </c>
      <c r="W26" s="169">
        <f t="shared" si="4"/>
        <v>66</v>
      </c>
      <c r="X26" s="176">
        <v>56</v>
      </c>
      <c r="Y26" s="406">
        <v>2</v>
      </c>
      <c r="Z26" s="407">
        <v>3</v>
      </c>
      <c r="AA26" s="407"/>
      <c r="AB26" s="407">
        <v>2</v>
      </c>
      <c r="AC26" s="408">
        <v>3</v>
      </c>
      <c r="AD26" s="147">
        <f t="shared" si="5"/>
        <v>10</v>
      </c>
      <c r="AE26" s="169">
        <f t="shared" si="6"/>
        <v>26</v>
      </c>
      <c r="AF26" s="176">
        <v>20</v>
      </c>
      <c r="AG26" s="406">
        <v>1</v>
      </c>
      <c r="AH26" s="407"/>
      <c r="AI26" s="407">
        <v>3</v>
      </c>
      <c r="AJ26" s="407">
        <v>1</v>
      </c>
      <c r="AK26" s="408">
        <v>1</v>
      </c>
      <c r="AL26" s="149">
        <f t="shared" si="27"/>
        <v>6</v>
      </c>
      <c r="AM26" s="165">
        <f t="shared" si="7"/>
        <v>20</v>
      </c>
      <c r="AN26" s="176">
        <v>19</v>
      </c>
      <c r="AO26" s="406">
        <v>1</v>
      </c>
      <c r="AP26" s="407"/>
      <c r="AQ26" s="407"/>
      <c r="AR26" s="407"/>
      <c r="AS26" s="408"/>
      <c r="AT26" s="144">
        <f t="shared" si="29"/>
        <v>1</v>
      </c>
      <c r="AU26" s="177">
        <f t="shared" si="8"/>
        <v>22</v>
      </c>
      <c r="AV26" s="170">
        <v>20</v>
      </c>
      <c r="AW26" s="406">
        <v>1</v>
      </c>
      <c r="AX26" s="407"/>
      <c r="AY26" s="407"/>
      <c r="AZ26" s="407"/>
      <c r="BA26" s="408">
        <v>1</v>
      </c>
      <c r="BB26" s="147">
        <f t="shared" si="28"/>
        <v>2</v>
      </c>
      <c r="BC26" s="115">
        <f t="shared" si="9"/>
        <v>152</v>
      </c>
      <c r="BD26" s="115">
        <f t="shared" si="10"/>
        <v>117</v>
      </c>
      <c r="BE26" s="115">
        <f t="shared" si="11"/>
        <v>6</v>
      </c>
      <c r="BF26" s="115">
        <f t="shared" si="12"/>
        <v>11</v>
      </c>
      <c r="BG26" s="115">
        <f t="shared" si="13"/>
        <v>6</v>
      </c>
      <c r="BH26" s="115">
        <f t="shared" si="14"/>
        <v>6</v>
      </c>
      <c r="BI26" s="115">
        <f t="shared" si="15"/>
        <v>6</v>
      </c>
      <c r="BJ26" s="116">
        <f t="shared" si="16"/>
        <v>35</v>
      </c>
      <c r="BK26" s="120">
        <f t="shared" si="17"/>
        <v>90</v>
      </c>
      <c r="BL26" s="115">
        <f t="shared" si="18"/>
        <v>69</v>
      </c>
      <c r="BM26" s="115">
        <f t="shared" si="19"/>
        <v>6</v>
      </c>
      <c r="BN26" s="115">
        <f t="shared" si="20"/>
        <v>3</v>
      </c>
      <c r="BO26" s="115">
        <f t="shared" si="21"/>
        <v>5</v>
      </c>
      <c r="BP26" s="115">
        <f t="shared" si="22"/>
        <v>2</v>
      </c>
      <c r="BQ26" s="115">
        <f t="shared" si="23"/>
        <v>5</v>
      </c>
      <c r="BR26" s="121">
        <f t="shared" si="24"/>
        <v>21</v>
      </c>
      <c r="BS26" s="103">
        <f t="shared" si="25"/>
        <v>56</v>
      </c>
      <c r="BT26" s="86">
        <f>SUM(BS24:BS26)</f>
        <v>132</v>
      </c>
    </row>
    <row r="27" spans="1:74" ht="39.950000000000003" customHeight="1" thickTop="1" thickBot="1" x14ac:dyDescent="0.3">
      <c r="A27" s="56" t="s">
        <v>46</v>
      </c>
      <c r="B27" s="48" t="s">
        <v>55</v>
      </c>
      <c r="C27" s="247" t="s">
        <v>124</v>
      </c>
      <c r="D27" s="248" t="s">
        <v>133</v>
      </c>
      <c r="E27" s="247">
        <v>333502005</v>
      </c>
      <c r="F27" s="57" t="s">
        <v>48</v>
      </c>
      <c r="G27" s="171">
        <f t="shared" si="1"/>
        <v>9</v>
      </c>
      <c r="H27" s="178">
        <v>5</v>
      </c>
      <c r="I27" s="409">
        <v>4</v>
      </c>
      <c r="J27" s="410"/>
      <c r="K27" s="410"/>
      <c r="L27" s="410"/>
      <c r="M27" s="411"/>
      <c r="N27" s="147">
        <f t="shared" si="26"/>
        <v>4</v>
      </c>
      <c r="O27" s="173">
        <f t="shared" si="2"/>
        <v>28</v>
      </c>
      <c r="P27" s="468">
        <v>24</v>
      </c>
      <c r="Q27" s="469">
        <v>4</v>
      </c>
      <c r="R27" s="470"/>
      <c r="S27" s="470"/>
      <c r="T27" s="470"/>
      <c r="U27" s="471"/>
      <c r="V27" s="148">
        <f t="shared" si="3"/>
        <v>4</v>
      </c>
      <c r="W27" s="174">
        <f t="shared" si="4"/>
        <v>12</v>
      </c>
      <c r="X27" s="179">
        <v>11</v>
      </c>
      <c r="Y27" s="486"/>
      <c r="Z27" s="445">
        <v>1</v>
      </c>
      <c r="AA27" s="445"/>
      <c r="AB27" s="445"/>
      <c r="AC27" s="446"/>
      <c r="AD27" s="147">
        <f t="shared" si="5"/>
        <v>1</v>
      </c>
      <c r="AE27" s="174">
        <f t="shared" si="6"/>
        <v>15</v>
      </c>
      <c r="AF27" s="163">
        <v>13</v>
      </c>
      <c r="AG27" s="444"/>
      <c r="AH27" s="445">
        <v>2</v>
      </c>
      <c r="AI27" s="445"/>
      <c r="AJ27" s="445"/>
      <c r="AK27" s="446"/>
      <c r="AL27" s="149">
        <f t="shared" si="27"/>
        <v>2</v>
      </c>
      <c r="AM27" s="171">
        <f t="shared" si="7"/>
        <v>5</v>
      </c>
      <c r="AN27" s="163">
        <v>5</v>
      </c>
      <c r="AO27" s="444"/>
      <c r="AP27" s="445"/>
      <c r="AQ27" s="445"/>
      <c r="AR27" s="445"/>
      <c r="AS27" s="446"/>
      <c r="AT27" s="144">
        <f t="shared" si="29"/>
        <v>0</v>
      </c>
      <c r="AU27" s="145">
        <f t="shared" si="8"/>
        <v>12</v>
      </c>
      <c r="AV27" s="163">
        <v>12</v>
      </c>
      <c r="AW27" s="444"/>
      <c r="AX27" s="445"/>
      <c r="AY27" s="445"/>
      <c r="AZ27" s="445"/>
      <c r="BA27" s="446"/>
      <c r="BB27" s="147">
        <f t="shared" si="28"/>
        <v>0</v>
      </c>
      <c r="BC27" s="126">
        <f t="shared" si="9"/>
        <v>26</v>
      </c>
      <c r="BD27" s="126">
        <f t="shared" si="10"/>
        <v>21</v>
      </c>
      <c r="BE27" s="126">
        <f t="shared" si="11"/>
        <v>4</v>
      </c>
      <c r="BF27" s="126">
        <f t="shared" si="12"/>
        <v>1</v>
      </c>
      <c r="BG27" s="126">
        <f t="shared" si="13"/>
        <v>0</v>
      </c>
      <c r="BH27" s="126">
        <f t="shared" si="14"/>
        <v>0</v>
      </c>
      <c r="BI27" s="126">
        <f t="shared" si="15"/>
        <v>0</v>
      </c>
      <c r="BJ27" s="127">
        <f t="shared" si="16"/>
        <v>5</v>
      </c>
      <c r="BK27" s="128">
        <f t="shared" si="17"/>
        <v>55</v>
      </c>
      <c r="BL27" s="126">
        <f t="shared" si="18"/>
        <v>49</v>
      </c>
      <c r="BM27" s="126">
        <f t="shared" si="19"/>
        <v>4</v>
      </c>
      <c r="BN27" s="126">
        <f t="shared" si="20"/>
        <v>2</v>
      </c>
      <c r="BO27" s="126">
        <f t="shared" si="21"/>
        <v>0</v>
      </c>
      <c r="BP27" s="126">
        <f t="shared" si="22"/>
        <v>0</v>
      </c>
      <c r="BQ27" s="126">
        <f t="shared" si="23"/>
        <v>0</v>
      </c>
      <c r="BR27" s="129">
        <f t="shared" si="24"/>
        <v>6</v>
      </c>
      <c r="BS27" s="106">
        <f t="shared" si="25"/>
        <v>11</v>
      </c>
      <c r="BT27" s="86"/>
    </row>
    <row r="28" spans="1:74" ht="39.950000000000003" customHeight="1" thickBot="1" x14ac:dyDescent="0.3">
      <c r="A28" s="56" t="s">
        <v>46</v>
      </c>
      <c r="B28" s="48" t="s">
        <v>55</v>
      </c>
      <c r="C28" s="48" t="s">
        <v>124</v>
      </c>
      <c r="D28" s="47" t="s">
        <v>52</v>
      </c>
      <c r="E28" s="48">
        <v>351200001</v>
      </c>
      <c r="F28" s="57" t="s">
        <v>48</v>
      </c>
      <c r="G28" s="143">
        <f t="shared" si="1"/>
        <v>17</v>
      </c>
      <c r="H28" s="162">
        <v>10</v>
      </c>
      <c r="I28" s="396">
        <v>5</v>
      </c>
      <c r="J28" s="397">
        <v>2</v>
      </c>
      <c r="K28" s="397"/>
      <c r="L28" s="397"/>
      <c r="M28" s="398"/>
      <c r="N28" s="147">
        <f t="shared" si="26"/>
        <v>7</v>
      </c>
      <c r="O28" s="140">
        <f t="shared" si="2"/>
        <v>7</v>
      </c>
      <c r="P28" s="180">
        <v>7</v>
      </c>
      <c r="Q28" s="474"/>
      <c r="R28" s="475"/>
      <c r="S28" s="475"/>
      <c r="T28" s="475"/>
      <c r="U28" s="476"/>
      <c r="V28" s="148">
        <f t="shared" si="3"/>
        <v>0</v>
      </c>
      <c r="W28" s="142">
        <f t="shared" si="4"/>
        <v>19</v>
      </c>
      <c r="X28" s="512">
        <v>12</v>
      </c>
      <c r="Y28" s="334">
        <v>5</v>
      </c>
      <c r="Z28" s="335">
        <v>2</v>
      </c>
      <c r="AA28" s="335"/>
      <c r="AB28" s="335"/>
      <c r="AC28" s="455"/>
      <c r="AD28" s="147">
        <f t="shared" si="5"/>
        <v>7</v>
      </c>
      <c r="AE28" s="142">
        <f t="shared" si="6"/>
        <v>6</v>
      </c>
      <c r="AF28" s="138">
        <v>6</v>
      </c>
      <c r="AG28" s="387"/>
      <c r="AH28" s="388"/>
      <c r="AI28" s="388"/>
      <c r="AJ28" s="388"/>
      <c r="AK28" s="389"/>
      <c r="AL28" s="149">
        <f t="shared" si="27"/>
        <v>0</v>
      </c>
      <c r="AM28" s="143">
        <f t="shared" si="7"/>
        <v>17</v>
      </c>
      <c r="AN28" s="455">
        <v>16</v>
      </c>
      <c r="AO28" s="456">
        <v>1</v>
      </c>
      <c r="AP28" s="335"/>
      <c r="AQ28" s="335"/>
      <c r="AR28" s="335"/>
      <c r="AS28" s="455"/>
      <c r="AT28" s="144">
        <f t="shared" si="29"/>
        <v>1</v>
      </c>
      <c r="AU28" s="145">
        <f t="shared" si="8"/>
        <v>0</v>
      </c>
      <c r="AV28" s="138"/>
      <c r="AW28" s="387"/>
      <c r="AX28" s="388"/>
      <c r="AY28" s="388"/>
      <c r="AZ28" s="388"/>
      <c r="BA28" s="389"/>
      <c r="BB28" s="147">
        <f t="shared" si="28"/>
        <v>0</v>
      </c>
      <c r="BC28" s="115">
        <f t="shared" si="9"/>
        <v>53</v>
      </c>
      <c r="BD28" s="115">
        <f t="shared" si="10"/>
        <v>38</v>
      </c>
      <c r="BE28" s="115">
        <f t="shared" si="11"/>
        <v>11</v>
      </c>
      <c r="BF28" s="115">
        <f t="shared" si="12"/>
        <v>4</v>
      </c>
      <c r="BG28" s="115">
        <f t="shared" si="13"/>
        <v>0</v>
      </c>
      <c r="BH28" s="115">
        <f t="shared" si="14"/>
        <v>0</v>
      </c>
      <c r="BI28" s="115">
        <f t="shared" si="15"/>
        <v>0</v>
      </c>
      <c r="BJ28" s="116">
        <f t="shared" si="16"/>
        <v>15</v>
      </c>
      <c r="BK28" s="120">
        <f t="shared" si="17"/>
        <v>13</v>
      </c>
      <c r="BL28" s="115">
        <f t="shared" si="18"/>
        <v>13</v>
      </c>
      <c r="BM28" s="115">
        <f t="shared" si="19"/>
        <v>0</v>
      </c>
      <c r="BN28" s="115">
        <f t="shared" si="20"/>
        <v>0</v>
      </c>
      <c r="BO28" s="115">
        <f t="shared" si="21"/>
        <v>0</v>
      </c>
      <c r="BP28" s="115">
        <f t="shared" si="22"/>
        <v>0</v>
      </c>
      <c r="BQ28" s="115">
        <f t="shared" si="23"/>
        <v>0</v>
      </c>
      <c r="BR28" s="121">
        <f t="shared" si="24"/>
        <v>0</v>
      </c>
      <c r="BS28" s="103">
        <f t="shared" si="25"/>
        <v>15</v>
      </c>
      <c r="BT28" s="86"/>
    </row>
    <row r="29" spans="1:74" ht="39.950000000000003" customHeight="1" thickBot="1" x14ac:dyDescent="0.3">
      <c r="A29" s="254" t="s">
        <v>46</v>
      </c>
      <c r="B29" s="255" t="s">
        <v>55</v>
      </c>
      <c r="C29" s="257" t="s">
        <v>124</v>
      </c>
      <c r="D29" s="258" t="s">
        <v>57</v>
      </c>
      <c r="E29" s="255">
        <v>351700001</v>
      </c>
      <c r="F29" s="256" t="s">
        <v>48</v>
      </c>
      <c r="G29" s="154">
        <f t="shared" si="1"/>
        <v>31</v>
      </c>
      <c r="H29" s="181">
        <v>20</v>
      </c>
      <c r="I29" s="412">
        <v>8</v>
      </c>
      <c r="J29" s="413">
        <v>3</v>
      </c>
      <c r="K29" s="413"/>
      <c r="L29" s="413"/>
      <c r="M29" s="414"/>
      <c r="N29" s="147">
        <f t="shared" si="26"/>
        <v>11</v>
      </c>
      <c r="O29" s="151">
        <f t="shared" si="2"/>
        <v>35</v>
      </c>
      <c r="P29" s="477">
        <v>29</v>
      </c>
      <c r="Q29" s="478">
        <v>4</v>
      </c>
      <c r="R29" s="479">
        <v>2</v>
      </c>
      <c r="S29" s="479"/>
      <c r="T29" s="479"/>
      <c r="U29" s="480"/>
      <c r="V29" s="148">
        <f t="shared" si="3"/>
        <v>6</v>
      </c>
      <c r="W29" s="153">
        <f t="shared" si="4"/>
        <v>29</v>
      </c>
      <c r="X29" s="182">
        <v>25</v>
      </c>
      <c r="Y29" s="481">
        <v>3</v>
      </c>
      <c r="Z29" s="413">
        <v>1</v>
      </c>
      <c r="AA29" s="413"/>
      <c r="AB29" s="413"/>
      <c r="AC29" s="414"/>
      <c r="AD29" s="147">
        <f t="shared" si="5"/>
        <v>4</v>
      </c>
      <c r="AE29" s="153">
        <f t="shared" si="6"/>
        <v>33</v>
      </c>
      <c r="AF29" s="183">
        <v>32</v>
      </c>
      <c r="AG29" s="433">
        <v>1</v>
      </c>
      <c r="AH29" s="434"/>
      <c r="AI29" s="434"/>
      <c r="AJ29" s="434"/>
      <c r="AK29" s="435"/>
      <c r="AL29" s="149">
        <f t="shared" si="27"/>
        <v>1</v>
      </c>
      <c r="AM29" s="154">
        <f t="shared" si="7"/>
        <v>22</v>
      </c>
      <c r="AN29" s="181">
        <v>22</v>
      </c>
      <c r="AO29" s="412"/>
      <c r="AP29" s="413"/>
      <c r="AQ29" s="413"/>
      <c r="AR29" s="413"/>
      <c r="AS29" s="414"/>
      <c r="AT29" s="144">
        <f t="shared" si="29"/>
        <v>0</v>
      </c>
      <c r="AU29" s="124">
        <f t="shared" si="8"/>
        <v>40</v>
      </c>
      <c r="AV29" s="183">
        <v>40</v>
      </c>
      <c r="AW29" s="433"/>
      <c r="AX29" s="434"/>
      <c r="AY29" s="434"/>
      <c r="AZ29" s="434"/>
      <c r="BA29" s="435"/>
      <c r="BB29" s="147">
        <f t="shared" si="28"/>
        <v>0</v>
      </c>
      <c r="BC29" s="122">
        <f t="shared" si="9"/>
        <v>82</v>
      </c>
      <c r="BD29" s="122">
        <f t="shared" si="10"/>
        <v>67</v>
      </c>
      <c r="BE29" s="122">
        <f t="shared" si="11"/>
        <v>11</v>
      </c>
      <c r="BF29" s="122">
        <f t="shared" si="12"/>
        <v>4</v>
      </c>
      <c r="BG29" s="122">
        <f t="shared" si="13"/>
        <v>0</v>
      </c>
      <c r="BH29" s="122">
        <f t="shared" si="14"/>
        <v>0</v>
      </c>
      <c r="BI29" s="122">
        <f t="shared" si="15"/>
        <v>0</v>
      </c>
      <c r="BJ29" s="123">
        <f t="shared" si="16"/>
        <v>15</v>
      </c>
      <c r="BK29" s="124">
        <f t="shared" si="17"/>
        <v>108</v>
      </c>
      <c r="BL29" s="122">
        <f t="shared" si="18"/>
        <v>101</v>
      </c>
      <c r="BM29" s="122">
        <f t="shared" si="19"/>
        <v>5</v>
      </c>
      <c r="BN29" s="122">
        <f t="shared" si="20"/>
        <v>2</v>
      </c>
      <c r="BO29" s="122">
        <f t="shared" si="21"/>
        <v>0</v>
      </c>
      <c r="BP29" s="122">
        <f t="shared" si="22"/>
        <v>0</v>
      </c>
      <c r="BQ29" s="122">
        <f t="shared" si="23"/>
        <v>0</v>
      </c>
      <c r="BR29" s="125">
        <f t="shared" si="24"/>
        <v>7</v>
      </c>
      <c r="BS29" s="105">
        <f t="shared" si="25"/>
        <v>22</v>
      </c>
      <c r="BT29" s="86">
        <f>SUM(BS27:BS29)</f>
        <v>48</v>
      </c>
    </row>
    <row r="30" spans="1:74" ht="39.950000000000003" customHeight="1" thickTop="1" thickBot="1" x14ac:dyDescent="0.3">
      <c r="A30" s="56" t="s">
        <v>46</v>
      </c>
      <c r="B30" s="48" t="s">
        <v>56</v>
      </c>
      <c r="C30" s="48" t="s">
        <v>125</v>
      </c>
      <c r="D30" s="248" t="s">
        <v>187</v>
      </c>
      <c r="E30" s="247">
        <v>333502007</v>
      </c>
      <c r="F30" s="57" t="s">
        <v>48</v>
      </c>
      <c r="G30" s="156">
        <f>SUM(H30+N30)</f>
        <v>11</v>
      </c>
      <c r="H30" s="159">
        <v>9</v>
      </c>
      <c r="I30" s="461"/>
      <c r="J30" s="462"/>
      <c r="K30" s="462">
        <v>2</v>
      </c>
      <c r="L30" s="462"/>
      <c r="M30" s="463"/>
      <c r="N30" s="149">
        <f>SUM(I30:M30)</f>
        <v>2</v>
      </c>
      <c r="O30" s="158">
        <f>P30+V30</f>
        <v>11</v>
      </c>
      <c r="P30" s="722">
        <v>11</v>
      </c>
      <c r="Q30" s="341"/>
      <c r="R30" s="342"/>
      <c r="S30" s="342"/>
      <c r="T30" s="342"/>
      <c r="U30" s="483"/>
      <c r="V30" s="149">
        <f>SUM(Q30:U30)</f>
        <v>0</v>
      </c>
      <c r="W30" s="727">
        <f>X30+AD30</f>
        <v>0</v>
      </c>
      <c r="X30" s="159"/>
      <c r="Y30" s="461"/>
      <c r="Z30" s="462"/>
      <c r="AA30" s="462"/>
      <c r="AB30" s="462"/>
      <c r="AC30" s="463"/>
      <c r="AD30" s="149">
        <f>SUM(Y30:AC30)</f>
        <v>0</v>
      </c>
      <c r="AE30" s="158">
        <f>AF30+AL30</f>
        <v>0</v>
      </c>
      <c r="AF30" s="159"/>
      <c r="AG30" s="461"/>
      <c r="AH30" s="462"/>
      <c r="AI30" s="462"/>
      <c r="AJ30" s="462"/>
      <c r="AK30" s="463"/>
      <c r="AL30" s="149">
        <f>SUM(AG30:AK30)</f>
        <v>0</v>
      </c>
      <c r="AM30" s="727">
        <f>AN30+AT30</f>
        <v>0</v>
      </c>
      <c r="AN30" s="159"/>
      <c r="AO30" s="461"/>
      <c r="AP30" s="462"/>
      <c r="AQ30" s="462"/>
      <c r="AR30" s="462"/>
      <c r="AS30" s="463"/>
      <c r="AT30" s="149">
        <f>SUM(AO30:AS30)</f>
        <v>0</v>
      </c>
      <c r="AU30" s="158">
        <f>AV30+BB30</f>
        <v>0</v>
      </c>
      <c r="AV30" s="159"/>
      <c r="AW30" s="461"/>
      <c r="AX30" s="462"/>
      <c r="AY30" s="462"/>
      <c r="AZ30" s="462"/>
      <c r="BA30" s="463"/>
      <c r="BB30" s="147">
        <f>SUM(AW30:BA30)</f>
        <v>0</v>
      </c>
      <c r="BC30" s="128">
        <f t="shared" ref="BC30:BR30" si="30">G30+W30+AM30</f>
        <v>11</v>
      </c>
      <c r="BD30" s="126">
        <f t="shared" si="30"/>
        <v>9</v>
      </c>
      <c r="BE30" s="126">
        <f t="shared" si="30"/>
        <v>0</v>
      </c>
      <c r="BF30" s="126">
        <f t="shared" si="30"/>
        <v>0</v>
      </c>
      <c r="BG30" s="126">
        <f t="shared" si="30"/>
        <v>2</v>
      </c>
      <c r="BH30" s="126">
        <f t="shared" si="30"/>
        <v>0</v>
      </c>
      <c r="BI30" s="126">
        <f t="shared" si="30"/>
        <v>0</v>
      </c>
      <c r="BJ30" s="127">
        <f t="shared" si="30"/>
        <v>2</v>
      </c>
      <c r="BK30" s="128">
        <f t="shared" si="30"/>
        <v>11</v>
      </c>
      <c r="BL30" s="126">
        <f t="shared" si="30"/>
        <v>11</v>
      </c>
      <c r="BM30" s="126">
        <f t="shared" si="30"/>
        <v>0</v>
      </c>
      <c r="BN30" s="126">
        <f t="shared" si="30"/>
        <v>0</v>
      </c>
      <c r="BO30" s="126">
        <f t="shared" si="30"/>
        <v>0</v>
      </c>
      <c r="BP30" s="126">
        <f t="shared" si="30"/>
        <v>0</v>
      </c>
      <c r="BQ30" s="126">
        <f t="shared" si="30"/>
        <v>0</v>
      </c>
      <c r="BR30" s="129">
        <f t="shared" si="30"/>
        <v>0</v>
      </c>
      <c r="BS30" s="103">
        <f>BJ30+BR30</f>
        <v>2</v>
      </c>
      <c r="BT30" s="86"/>
    </row>
    <row r="31" spans="1:74" ht="39.950000000000003" customHeight="1" thickBot="1" x14ac:dyDescent="0.3">
      <c r="A31" s="56" t="s">
        <v>46</v>
      </c>
      <c r="B31" s="48" t="s">
        <v>56</v>
      </c>
      <c r="C31" s="48" t="s">
        <v>125</v>
      </c>
      <c r="D31" s="47" t="s">
        <v>138</v>
      </c>
      <c r="E31" s="48">
        <v>352100002</v>
      </c>
      <c r="F31" s="57" t="s">
        <v>48</v>
      </c>
      <c r="G31" s="171">
        <f t="shared" si="1"/>
        <v>9</v>
      </c>
      <c r="H31" s="209">
        <v>8</v>
      </c>
      <c r="I31" s="439"/>
      <c r="J31" s="440"/>
      <c r="K31" s="440"/>
      <c r="L31" s="440"/>
      <c r="M31" s="441">
        <v>1</v>
      </c>
      <c r="N31" s="147">
        <f t="shared" si="26"/>
        <v>1</v>
      </c>
      <c r="O31" s="173">
        <f t="shared" si="2"/>
        <v>17</v>
      </c>
      <c r="P31" s="163">
        <v>16</v>
      </c>
      <c r="Q31" s="486"/>
      <c r="R31" s="445"/>
      <c r="S31" s="445">
        <v>1</v>
      </c>
      <c r="T31" s="445"/>
      <c r="U31" s="446"/>
      <c r="V31" s="148">
        <f t="shared" si="3"/>
        <v>1</v>
      </c>
      <c r="W31" s="174">
        <f t="shared" si="4"/>
        <v>15</v>
      </c>
      <c r="X31" s="163">
        <v>15</v>
      </c>
      <c r="Y31" s="444"/>
      <c r="Z31" s="445"/>
      <c r="AA31" s="445"/>
      <c r="AB31" s="445"/>
      <c r="AC31" s="446"/>
      <c r="AD31" s="147">
        <f t="shared" si="5"/>
        <v>0</v>
      </c>
      <c r="AE31" s="174">
        <f t="shared" si="6"/>
        <v>22</v>
      </c>
      <c r="AF31" s="163">
        <v>22</v>
      </c>
      <c r="AG31" s="444"/>
      <c r="AH31" s="445"/>
      <c r="AI31" s="445"/>
      <c r="AJ31" s="445"/>
      <c r="AK31" s="446"/>
      <c r="AL31" s="149">
        <f t="shared" si="27"/>
        <v>0</v>
      </c>
      <c r="AM31" s="171">
        <f t="shared" si="7"/>
        <v>9</v>
      </c>
      <c r="AN31" s="163">
        <v>9</v>
      </c>
      <c r="AO31" s="482"/>
      <c r="AP31" s="470"/>
      <c r="AQ31" s="470"/>
      <c r="AR31" s="470"/>
      <c r="AS31" s="471"/>
      <c r="AT31" s="144">
        <f t="shared" si="29"/>
        <v>0</v>
      </c>
      <c r="AU31" s="145">
        <f t="shared" si="8"/>
        <v>12</v>
      </c>
      <c r="AV31" s="163">
        <v>12</v>
      </c>
      <c r="AW31" s="444"/>
      <c r="AX31" s="445"/>
      <c r="AY31" s="445"/>
      <c r="AZ31" s="445"/>
      <c r="BA31" s="446"/>
      <c r="BB31" s="147">
        <f t="shared" si="28"/>
        <v>0</v>
      </c>
      <c r="BC31" s="115">
        <f t="shared" si="9"/>
        <v>33</v>
      </c>
      <c r="BD31" s="115">
        <f t="shared" si="10"/>
        <v>32</v>
      </c>
      <c r="BE31" s="115">
        <f t="shared" si="11"/>
        <v>0</v>
      </c>
      <c r="BF31" s="115">
        <f t="shared" si="12"/>
        <v>0</v>
      </c>
      <c r="BG31" s="115">
        <f t="shared" si="13"/>
        <v>0</v>
      </c>
      <c r="BH31" s="115">
        <f t="shared" si="14"/>
        <v>0</v>
      </c>
      <c r="BI31" s="115">
        <f t="shared" si="15"/>
        <v>1</v>
      </c>
      <c r="BJ31" s="116">
        <f t="shared" si="16"/>
        <v>1</v>
      </c>
      <c r="BK31" s="120">
        <f t="shared" si="17"/>
        <v>51</v>
      </c>
      <c r="BL31" s="115">
        <f t="shared" si="18"/>
        <v>50</v>
      </c>
      <c r="BM31" s="115">
        <f t="shared" si="19"/>
        <v>0</v>
      </c>
      <c r="BN31" s="115">
        <f t="shared" si="20"/>
        <v>0</v>
      </c>
      <c r="BO31" s="115">
        <f t="shared" si="21"/>
        <v>1</v>
      </c>
      <c r="BP31" s="115">
        <f t="shared" si="22"/>
        <v>0</v>
      </c>
      <c r="BQ31" s="115">
        <f t="shared" si="23"/>
        <v>0</v>
      </c>
      <c r="BR31" s="121">
        <f t="shared" si="24"/>
        <v>1</v>
      </c>
      <c r="BS31" s="106">
        <f t="shared" si="25"/>
        <v>2</v>
      </c>
      <c r="BT31" s="86"/>
    </row>
    <row r="32" spans="1:74" ht="39.950000000000003" customHeight="1" thickBot="1" x14ac:dyDescent="0.3">
      <c r="A32" s="56" t="s">
        <v>46</v>
      </c>
      <c r="B32" s="48" t="s">
        <v>56</v>
      </c>
      <c r="C32" s="48" t="s">
        <v>125</v>
      </c>
      <c r="D32" s="47" t="s">
        <v>134</v>
      </c>
      <c r="E32" s="48">
        <v>351500002</v>
      </c>
      <c r="F32" s="57" t="s">
        <v>48</v>
      </c>
      <c r="G32" s="143">
        <f t="shared" si="1"/>
        <v>0</v>
      </c>
      <c r="H32" s="184"/>
      <c r="I32" s="415"/>
      <c r="J32" s="416"/>
      <c r="K32" s="416"/>
      <c r="L32" s="416"/>
      <c r="M32" s="417"/>
      <c r="N32" s="147">
        <f t="shared" si="26"/>
        <v>0</v>
      </c>
      <c r="O32" s="140">
        <f t="shared" si="2"/>
        <v>0</v>
      </c>
      <c r="P32" s="455"/>
      <c r="Q32" s="334"/>
      <c r="R32" s="335"/>
      <c r="S32" s="335"/>
      <c r="T32" s="335"/>
      <c r="U32" s="455"/>
      <c r="V32" s="148">
        <f t="shared" si="3"/>
        <v>0</v>
      </c>
      <c r="W32" s="142">
        <f t="shared" si="4"/>
        <v>16</v>
      </c>
      <c r="X32" s="185">
        <v>16</v>
      </c>
      <c r="Y32" s="513"/>
      <c r="Z32" s="475"/>
      <c r="AA32" s="475"/>
      <c r="AB32" s="475"/>
      <c r="AC32" s="476"/>
      <c r="AD32" s="147">
        <f t="shared" si="5"/>
        <v>0</v>
      </c>
      <c r="AE32" s="142">
        <f t="shared" si="6"/>
        <v>7</v>
      </c>
      <c r="AF32" s="184">
        <v>7</v>
      </c>
      <c r="AG32" s="415"/>
      <c r="AH32" s="416"/>
      <c r="AI32" s="416"/>
      <c r="AJ32" s="416"/>
      <c r="AK32" s="417"/>
      <c r="AL32" s="149">
        <f t="shared" si="27"/>
        <v>0</v>
      </c>
      <c r="AM32" s="143">
        <f t="shared" si="7"/>
        <v>11</v>
      </c>
      <c r="AN32" s="185">
        <v>11</v>
      </c>
      <c r="AO32" s="513"/>
      <c r="AP32" s="475"/>
      <c r="AQ32" s="475"/>
      <c r="AR32" s="475"/>
      <c r="AS32" s="476"/>
      <c r="AT32" s="149">
        <f t="shared" si="29"/>
        <v>0</v>
      </c>
      <c r="AU32" s="145">
        <f t="shared" si="8"/>
        <v>0</v>
      </c>
      <c r="AV32" s="138"/>
      <c r="AW32" s="387"/>
      <c r="AX32" s="388"/>
      <c r="AY32" s="388"/>
      <c r="AZ32" s="388"/>
      <c r="BA32" s="389" t="s">
        <v>39</v>
      </c>
      <c r="BB32" s="147">
        <f t="shared" si="28"/>
        <v>0</v>
      </c>
      <c r="BC32" s="115">
        <f t="shared" si="9"/>
        <v>27</v>
      </c>
      <c r="BD32" s="115">
        <f t="shared" si="10"/>
        <v>27</v>
      </c>
      <c r="BE32" s="115">
        <f t="shared" si="11"/>
        <v>0</v>
      </c>
      <c r="BF32" s="115">
        <f t="shared" si="12"/>
        <v>0</v>
      </c>
      <c r="BG32" s="115">
        <f t="shared" si="13"/>
        <v>0</v>
      </c>
      <c r="BH32" s="115">
        <f t="shared" si="14"/>
        <v>0</v>
      </c>
      <c r="BI32" s="115">
        <f t="shared" si="15"/>
        <v>0</v>
      </c>
      <c r="BJ32" s="116">
        <f t="shared" si="16"/>
        <v>0</v>
      </c>
      <c r="BK32" s="120">
        <f t="shared" si="17"/>
        <v>7</v>
      </c>
      <c r="BL32" s="115">
        <f t="shared" si="18"/>
        <v>7</v>
      </c>
      <c r="BM32" s="115">
        <f t="shared" si="19"/>
        <v>0</v>
      </c>
      <c r="BN32" s="115">
        <f t="shared" si="20"/>
        <v>0</v>
      </c>
      <c r="BO32" s="115">
        <f t="shared" si="21"/>
        <v>0</v>
      </c>
      <c r="BP32" s="115">
        <f t="shared" si="22"/>
        <v>0</v>
      </c>
      <c r="BQ32" s="115" t="e">
        <f t="shared" si="23"/>
        <v>#VALUE!</v>
      </c>
      <c r="BR32" s="121">
        <f t="shared" si="24"/>
        <v>0</v>
      </c>
      <c r="BS32" s="103">
        <f t="shared" si="25"/>
        <v>0</v>
      </c>
      <c r="BT32" s="86"/>
    </row>
    <row r="33" spans="1:74" ht="39.950000000000003" customHeight="1" thickBot="1" x14ac:dyDescent="0.3">
      <c r="A33" s="254" t="s">
        <v>46</v>
      </c>
      <c r="B33" s="255" t="s">
        <v>56</v>
      </c>
      <c r="C33" s="50" t="s">
        <v>125</v>
      </c>
      <c r="D33" s="51" t="s">
        <v>57</v>
      </c>
      <c r="E33" s="52">
        <v>351700001</v>
      </c>
      <c r="F33" s="256" t="s">
        <v>48</v>
      </c>
      <c r="G33" s="154">
        <f t="shared" si="1"/>
        <v>16</v>
      </c>
      <c r="H33" s="181">
        <v>16</v>
      </c>
      <c r="I33" s="412"/>
      <c r="J33" s="413"/>
      <c r="K33" s="413"/>
      <c r="L33" s="413"/>
      <c r="M33" s="414"/>
      <c r="N33" s="147">
        <f t="shared" si="26"/>
        <v>0</v>
      </c>
      <c r="O33" s="151">
        <f t="shared" si="2"/>
        <v>6</v>
      </c>
      <c r="P33" s="181">
        <v>6</v>
      </c>
      <c r="Q33" s="481"/>
      <c r="R33" s="413"/>
      <c r="S33" s="413"/>
      <c r="T33" s="413"/>
      <c r="U33" s="414"/>
      <c r="V33" s="148">
        <f t="shared" si="3"/>
        <v>0</v>
      </c>
      <c r="W33" s="153">
        <f t="shared" si="4"/>
        <v>9</v>
      </c>
      <c r="X33" s="480">
        <v>8</v>
      </c>
      <c r="Y33" s="485"/>
      <c r="Z33" s="479"/>
      <c r="AA33" s="479">
        <v>1</v>
      </c>
      <c r="AB33" s="479"/>
      <c r="AC33" s="480"/>
      <c r="AD33" s="147">
        <f t="shared" si="5"/>
        <v>1</v>
      </c>
      <c r="AE33" s="153">
        <f t="shared" si="6"/>
        <v>10</v>
      </c>
      <c r="AF33" s="150">
        <v>10</v>
      </c>
      <c r="AG33" s="426"/>
      <c r="AH33" s="427"/>
      <c r="AI33" s="427"/>
      <c r="AJ33" s="427"/>
      <c r="AK33" s="428"/>
      <c r="AL33" s="148">
        <f t="shared" si="27"/>
        <v>0</v>
      </c>
      <c r="AM33" s="154">
        <f t="shared" si="7"/>
        <v>6</v>
      </c>
      <c r="AN33" s="480">
        <v>6</v>
      </c>
      <c r="AO33" s="485"/>
      <c r="AP33" s="479"/>
      <c r="AQ33" s="479"/>
      <c r="AR33" s="479"/>
      <c r="AS33" s="480"/>
      <c r="AT33" s="147">
        <f t="shared" si="29"/>
        <v>0</v>
      </c>
      <c r="AU33" s="124">
        <f t="shared" si="8"/>
        <v>15</v>
      </c>
      <c r="AV33" s="150">
        <v>15</v>
      </c>
      <c r="AW33" s="426"/>
      <c r="AX33" s="427"/>
      <c r="AY33" s="427"/>
      <c r="AZ33" s="427"/>
      <c r="BA33" s="428"/>
      <c r="BB33" s="147">
        <f t="shared" si="28"/>
        <v>0</v>
      </c>
      <c r="BC33" s="122">
        <f t="shared" si="9"/>
        <v>31</v>
      </c>
      <c r="BD33" s="122">
        <f t="shared" si="10"/>
        <v>30</v>
      </c>
      <c r="BE33" s="122">
        <f t="shared" si="11"/>
        <v>0</v>
      </c>
      <c r="BF33" s="122">
        <f t="shared" si="12"/>
        <v>0</v>
      </c>
      <c r="BG33" s="122">
        <f t="shared" si="13"/>
        <v>1</v>
      </c>
      <c r="BH33" s="122">
        <f t="shared" si="14"/>
        <v>0</v>
      </c>
      <c r="BI33" s="122">
        <f t="shared" si="15"/>
        <v>0</v>
      </c>
      <c r="BJ33" s="123">
        <f t="shared" si="16"/>
        <v>1</v>
      </c>
      <c r="BK33" s="124">
        <f t="shared" si="17"/>
        <v>31</v>
      </c>
      <c r="BL33" s="122">
        <f t="shared" si="18"/>
        <v>31</v>
      </c>
      <c r="BM33" s="122">
        <f t="shared" si="19"/>
        <v>0</v>
      </c>
      <c r="BN33" s="122">
        <f t="shared" si="20"/>
        <v>0</v>
      </c>
      <c r="BO33" s="122">
        <f t="shared" si="21"/>
        <v>0</v>
      </c>
      <c r="BP33" s="122">
        <f t="shared" si="22"/>
        <v>0</v>
      </c>
      <c r="BQ33" s="122">
        <f t="shared" si="23"/>
        <v>0</v>
      </c>
      <c r="BR33" s="125">
        <f t="shared" si="24"/>
        <v>0</v>
      </c>
      <c r="BS33" s="103">
        <f t="shared" si="25"/>
        <v>1</v>
      </c>
      <c r="BT33" s="86">
        <f>SUM(BS30:BS33)</f>
        <v>5</v>
      </c>
    </row>
    <row r="34" spans="1:74" ht="39.950000000000003" customHeight="1" thickTop="1" thickBot="1" x14ac:dyDescent="0.3">
      <c r="A34" s="56" t="s">
        <v>46</v>
      </c>
      <c r="B34" s="48" t="s">
        <v>58</v>
      </c>
      <c r="C34" s="247" t="s">
        <v>126</v>
      </c>
      <c r="D34" s="248" t="s">
        <v>59</v>
      </c>
      <c r="E34" s="247">
        <v>333200001</v>
      </c>
      <c r="F34" s="57" t="s">
        <v>48</v>
      </c>
      <c r="G34" s="189">
        <f t="shared" si="1"/>
        <v>8</v>
      </c>
      <c r="H34" s="781">
        <v>8</v>
      </c>
      <c r="I34" s="782"/>
      <c r="J34" s="783"/>
      <c r="K34" s="783"/>
      <c r="L34" s="783"/>
      <c r="M34" s="784"/>
      <c r="N34" s="196">
        <f t="shared" si="26"/>
        <v>0</v>
      </c>
      <c r="O34" s="190">
        <f t="shared" si="2"/>
        <v>28</v>
      </c>
      <c r="P34" s="793">
        <v>27</v>
      </c>
      <c r="Q34" s="794">
        <v>1</v>
      </c>
      <c r="R34" s="783"/>
      <c r="S34" s="783"/>
      <c r="T34" s="783"/>
      <c r="U34" s="784"/>
      <c r="V34" s="198">
        <f t="shared" si="3"/>
        <v>1</v>
      </c>
      <c r="W34" s="192">
        <f t="shared" si="4"/>
        <v>7</v>
      </c>
      <c r="X34" s="798">
        <v>6</v>
      </c>
      <c r="Y34" s="799">
        <v>0</v>
      </c>
      <c r="Z34" s="800">
        <v>0</v>
      </c>
      <c r="AA34" s="800">
        <v>1</v>
      </c>
      <c r="AB34" s="800"/>
      <c r="AC34" s="798"/>
      <c r="AD34" s="196">
        <f t="shared" si="5"/>
        <v>1</v>
      </c>
      <c r="AE34" s="192">
        <f t="shared" si="6"/>
        <v>33</v>
      </c>
      <c r="AF34" s="801">
        <v>33</v>
      </c>
      <c r="AG34" s="802"/>
      <c r="AH34" s="803"/>
      <c r="AI34" s="803"/>
      <c r="AJ34" s="803"/>
      <c r="AK34" s="804"/>
      <c r="AL34" s="155">
        <f t="shared" si="27"/>
        <v>0</v>
      </c>
      <c r="AM34" s="189">
        <f t="shared" si="7"/>
        <v>9</v>
      </c>
      <c r="AN34" s="798">
        <v>8</v>
      </c>
      <c r="AO34" s="805">
        <v>1</v>
      </c>
      <c r="AP34" s="800"/>
      <c r="AQ34" s="800"/>
      <c r="AR34" s="800"/>
      <c r="AS34" s="798"/>
      <c r="AT34" s="155">
        <f t="shared" si="29"/>
        <v>1</v>
      </c>
      <c r="AU34" s="193">
        <f t="shared" si="8"/>
        <v>30</v>
      </c>
      <c r="AV34" s="801">
        <v>30</v>
      </c>
      <c r="AW34" s="525"/>
      <c r="AX34" s="526"/>
      <c r="AY34" s="526"/>
      <c r="AZ34" s="526"/>
      <c r="BA34" s="527"/>
      <c r="BB34" s="147">
        <f t="shared" si="28"/>
        <v>0</v>
      </c>
      <c r="BC34" s="128">
        <f t="shared" si="9"/>
        <v>24</v>
      </c>
      <c r="BD34" s="126">
        <f t="shared" si="10"/>
        <v>22</v>
      </c>
      <c r="BE34" s="126">
        <f t="shared" si="11"/>
        <v>1</v>
      </c>
      <c r="BF34" s="126">
        <f t="shared" si="12"/>
        <v>0</v>
      </c>
      <c r="BG34" s="126">
        <f t="shared" si="13"/>
        <v>1</v>
      </c>
      <c r="BH34" s="126">
        <f t="shared" si="14"/>
        <v>0</v>
      </c>
      <c r="BI34" s="126">
        <f t="shared" si="15"/>
        <v>0</v>
      </c>
      <c r="BJ34" s="127">
        <f t="shared" si="16"/>
        <v>2</v>
      </c>
      <c r="BK34" s="128">
        <f t="shared" si="17"/>
        <v>91</v>
      </c>
      <c r="BL34" s="126">
        <f t="shared" si="18"/>
        <v>90</v>
      </c>
      <c r="BM34" s="126">
        <f t="shared" si="19"/>
        <v>1</v>
      </c>
      <c r="BN34" s="126">
        <f t="shared" si="20"/>
        <v>0</v>
      </c>
      <c r="BO34" s="126">
        <f t="shared" si="21"/>
        <v>0</v>
      </c>
      <c r="BP34" s="126">
        <f t="shared" si="22"/>
        <v>0</v>
      </c>
      <c r="BQ34" s="126">
        <f t="shared" si="23"/>
        <v>0</v>
      </c>
      <c r="BR34" s="129">
        <f t="shared" si="24"/>
        <v>1</v>
      </c>
      <c r="BS34" s="106">
        <f t="shared" si="25"/>
        <v>3</v>
      </c>
      <c r="BT34" s="86"/>
    </row>
    <row r="35" spans="1:74" ht="39.950000000000003" customHeight="1" thickBot="1" x14ac:dyDescent="0.3">
      <c r="A35" s="56" t="s">
        <v>46</v>
      </c>
      <c r="B35" s="48" t="s">
        <v>58</v>
      </c>
      <c r="C35" s="48" t="s">
        <v>126</v>
      </c>
      <c r="D35" s="51" t="s">
        <v>140</v>
      </c>
      <c r="E35" s="52">
        <v>351700001</v>
      </c>
      <c r="F35" s="57" t="s">
        <v>48</v>
      </c>
      <c r="G35" s="143">
        <f t="shared" si="1"/>
        <v>39</v>
      </c>
      <c r="H35" s="785">
        <v>25</v>
      </c>
      <c r="I35" s="786">
        <v>2</v>
      </c>
      <c r="J35" s="787">
        <v>6</v>
      </c>
      <c r="K35" s="787">
        <v>2</v>
      </c>
      <c r="L35" s="787">
        <v>2</v>
      </c>
      <c r="M35" s="788">
        <v>2</v>
      </c>
      <c r="N35" s="147">
        <f t="shared" ref="N35:N61" si="31">SUM(I35:M35)</f>
        <v>14</v>
      </c>
      <c r="O35" s="140">
        <f t="shared" si="2"/>
        <v>11</v>
      </c>
      <c r="P35" s="785">
        <v>9</v>
      </c>
      <c r="Q35" s="786">
        <v>2</v>
      </c>
      <c r="R35" s="787"/>
      <c r="S35" s="787"/>
      <c r="T35" s="787"/>
      <c r="U35" s="788"/>
      <c r="V35" s="148">
        <f t="shared" si="3"/>
        <v>2</v>
      </c>
      <c r="W35" s="142">
        <f t="shared" si="4"/>
        <v>26</v>
      </c>
      <c r="X35" s="785">
        <v>16</v>
      </c>
      <c r="Y35" s="786">
        <v>3</v>
      </c>
      <c r="Z35" s="787">
        <v>2</v>
      </c>
      <c r="AA35" s="787">
        <v>3</v>
      </c>
      <c r="AB35" s="787">
        <v>2</v>
      </c>
      <c r="AC35" s="788"/>
      <c r="AD35" s="147">
        <f t="shared" si="5"/>
        <v>10</v>
      </c>
      <c r="AE35" s="142">
        <f t="shared" si="6"/>
        <v>21</v>
      </c>
      <c r="AF35" s="785">
        <v>21</v>
      </c>
      <c r="AG35" s="786"/>
      <c r="AH35" s="787"/>
      <c r="AI35" s="787"/>
      <c r="AJ35" s="787"/>
      <c r="AK35" s="788"/>
      <c r="AL35" s="148">
        <f t="shared" ref="AL35:AL57" si="32">SUM(AG35:AK35)</f>
        <v>0</v>
      </c>
      <c r="AM35" s="143">
        <f t="shared" si="7"/>
        <v>28</v>
      </c>
      <c r="AN35" s="806">
        <v>22</v>
      </c>
      <c r="AO35" s="807">
        <v>2</v>
      </c>
      <c r="AP35" s="808">
        <v>2</v>
      </c>
      <c r="AQ35" s="808">
        <v>2</v>
      </c>
      <c r="AR35" s="808"/>
      <c r="AS35" s="806"/>
      <c r="AT35" s="147">
        <f t="shared" si="29"/>
        <v>6</v>
      </c>
      <c r="AU35" s="195">
        <f t="shared" si="8"/>
        <v>14</v>
      </c>
      <c r="AV35" s="785">
        <v>14</v>
      </c>
      <c r="AW35" s="418"/>
      <c r="AX35" s="419"/>
      <c r="AY35" s="419"/>
      <c r="AZ35" s="419"/>
      <c r="BA35" s="420"/>
      <c r="BB35" s="147">
        <f t="shared" ref="BB35:BB57" si="33">SUM(AW35:BA35)</f>
        <v>0</v>
      </c>
      <c r="BC35" s="115">
        <f t="shared" si="9"/>
        <v>93</v>
      </c>
      <c r="BD35" s="115">
        <f t="shared" si="10"/>
        <v>63</v>
      </c>
      <c r="BE35" s="115">
        <f t="shared" si="11"/>
        <v>7</v>
      </c>
      <c r="BF35" s="115">
        <f t="shared" si="12"/>
        <v>10</v>
      </c>
      <c r="BG35" s="115">
        <f t="shared" si="13"/>
        <v>7</v>
      </c>
      <c r="BH35" s="115">
        <f t="shared" si="14"/>
        <v>4</v>
      </c>
      <c r="BI35" s="115">
        <f t="shared" si="15"/>
        <v>2</v>
      </c>
      <c r="BJ35" s="116">
        <f t="shared" si="16"/>
        <v>30</v>
      </c>
      <c r="BK35" s="120">
        <f t="shared" si="17"/>
        <v>46</v>
      </c>
      <c r="BL35" s="115">
        <f t="shared" si="18"/>
        <v>44</v>
      </c>
      <c r="BM35" s="115">
        <f t="shared" si="19"/>
        <v>2</v>
      </c>
      <c r="BN35" s="115">
        <f t="shared" si="20"/>
        <v>0</v>
      </c>
      <c r="BO35" s="115">
        <f t="shared" si="21"/>
        <v>0</v>
      </c>
      <c r="BP35" s="115">
        <f t="shared" si="22"/>
        <v>0</v>
      </c>
      <c r="BQ35" s="115">
        <f t="shared" si="23"/>
        <v>0</v>
      </c>
      <c r="BR35" s="121">
        <f t="shared" si="24"/>
        <v>2</v>
      </c>
      <c r="BS35" s="103">
        <f t="shared" si="25"/>
        <v>32</v>
      </c>
      <c r="BT35" s="86"/>
    </row>
    <row r="36" spans="1:74" ht="39.950000000000003" customHeight="1" thickBot="1" x14ac:dyDescent="0.3">
      <c r="A36" s="254" t="s">
        <v>46</v>
      </c>
      <c r="B36" s="255" t="s">
        <v>58</v>
      </c>
      <c r="C36" s="255" t="s">
        <v>126</v>
      </c>
      <c r="D36" s="259" t="s">
        <v>138</v>
      </c>
      <c r="E36" s="255">
        <v>352100002</v>
      </c>
      <c r="F36" s="256" t="s">
        <v>48</v>
      </c>
      <c r="G36" s="171">
        <f t="shared" si="1"/>
        <v>29</v>
      </c>
      <c r="H36" s="789">
        <v>20</v>
      </c>
      <c r="I36" s="790">
        <v>6</v>
      </c>
      <c r="J36" s="791">
        <v>2</v>
      </c>
      <c r="K36" s="791">
        <v>1</v>
      </c>
      <c r="L36" s="791"/>
      <c r="M36" s="792"/>
      <c r="N36" s="147">
        <f t="shared" si="31"/>
        <v>9</v>
      </c>
      <c r="O36" s="197">
        <f t="shared" si="2"/>
        <v>31</v>
      </c>
      <c r="P36" s="795">
        <v>31</v>
      </c>
      <c r="Q36" s="796"/>
      <c r="R36" s="797"/>
      <c r="S36" s="797"/>
      <c r="T36" s="797"/>
      <c r="U36" s="795"/>
      <c r="V36" s="198">
        <f t="shared" si="3"/>
        <v>0</v>
      </c>
      <c r="W36" s="122">
        <f t="shared" si="4"/>
        <v>33</v>
      </c>
      <c r="X36" s="789">
        <v>12</v>
      </c>
      <c r="Y36" s="790">
        <v>7</v>
      </c>
      <c r="Z36" s="791">
        <v>6</v>
      </c>
      <c r="AA36" s="791">
        <v>6</v>
      </c>
      <c r="AB36" s="791">
        <v>2</v>
      </c>
      <c r="AC36" s="792"/>
      <c r="AD36" s="196">
        <f t="shared" si="5"/>
        <v>21</v>
      </c>
      <c r="AE36" s="122">
        <f t="shared" si="6"/>
        <v>34</v>
      </c>
      <c r="AF36" s="789">
        <v>26</v>
      </c>
      <c r="AG36" s="790">
        <v>5</v>
      </c>
      <c r="AH36" s="791">
        <v>2</v>
      </c>
      <c r="AI36" s="791">
        <v>1</v>
      </c>
      <c r="AJ36" s="791"/>
      <c r="AK36" s="792"/>
      <c r="AL36" s="144">
        <f t="shared" si="32"/>
        <v>8</v>
      </c>
      <c r="AM36" s="171">
        <f t="shared" si="7"/>
        <v>16</v>
      </c>
      <c r="AN36" s="789">
        <v>8</v>
      </c>
      <c r="AO36" s="790">
        <v>1</v>
      </c>
      <c r="AP36" s="791">
        <v>3</v>
      </c>
      <c r="AQ36" s="791">
        <v>3</v>
      </c>
      <c r="AR36" s="791">
        <v>1</v>
      </c>
      <c r="AS36" s="792"/>
      <c r="AT36" s="144">
        <f t="shared" si="29"/>
        <v>8</v>
      </c>
      <c r="AU36" s="145">
        <f t="shared" si="8"/>
        <v>10</v>
      </c>
      <c r="AV36" s="789">
        <v>10</v>
      </c>
      <c r="AW36" s="421"/>
      <c r="AX36" s="422"/>
      <c r="AY36" s="422"/>
      <c r="AZ36" s="422"/>
      <c r="BA36" s="554"/>
      <c r="BB36" s="147">
        <f t="shared" si="33"/>
        <v>0</v>
      </c>
      <c r="BC36" s="122">
        <f t="shared" si="9"/>
        <v>78</v>
      </c>
      <c r="BD36" s="122">
        <f t="shared" si="10"/>
        <v>40</v>
      </c>
      <c r="BE36" s="122">
        <f t="shared" si="11"/>
        <v>14</v>
      </c>
      <c r="BF36" s="122">
        <f t="shared" si="12"/>
        <v>11</v>
      </c>
      <c r="BG36" s="122">
        <f t="shared" si="13"/>
        <v>10</v>
      </c>
      <c r="BH36" s="122">
        <f t="shared" si="14"/>
        <v>3</v>
      </c>
      <c r="BI36" s="122">
        <f t="shared" si="15"/>
        <v>0</v>
      </c>
      <c r="BJ36" s="123">
        <f t="shared" si="16"/>
        <v>38</v>
      </c>
      <c r="BK36" s="124">
        <f t="shared" si="17"/>
        <v>75</v>
      </c>
      <c r="BL36" s="122">
        <f t="shared" si="18"/>
        <v>67</v>
      </c>
      <c r="BM36" s="122">
        <f t="shared" si="19"/>
        <v>5</v>
      </c>
      <c r="BN36" s="122">
        <f t="shared" si="20"/>
        <v>2</v>
      </c>
      <c r="BO36" s="122">
        <f t="shared" si="21"/>
        <v>1</v>
      </c>
      <c r="BP36" s="122">
        <f t="shared" si="22"/>
        <v>0</v>
      </c>
      <c r="BQ36" s="122">
        <f t="shared" si="23"/>
        <v>0</v>
      </c>
      <c r="BR36" s="125">
        <f t="shared" si="24"/>
        <v>8</v>
      </c>
      <c r="BS36" s="103">
        <f t="shared" si="25"/>
        <v>46</v>
      </c>
      <c r="BT36" s="86">
        <f>SUM(BS34:BS36)</f>
        <v>81</v>
      </c>
      <c r="BU36" s="18">
        <f>SUM(BJ34:BJ36,BR34:BR36)</f>
        <v>81</v>
      </c>
    </row>
    <row r="37" spans="1:74" ht="39.950000000000003" customHeight="1" thickTop="1" thickBot="1" x14ac:dyDescent="0.3">
      <c r="A37" s="56" t="s">
        <v>46</v>
      </c>
      <c r="B37" s="48" t="s">
        <v>60</v>
      </c>
      <c r="C37" s="48" t="s">
        <v>127</v>
      </c>
      <c r="D37" s="47" t="s">
        <v>61</v>
      </c>
      <c r="E37" s="48">
        <v>312801001</v>
      </c>
      <c r="F37" s="57" t="s">
        <v>48</v>
      </c>
      <c r="G37" s="156">
        <f t="shared" si="1"/>
        <v>4</v>
      </c>
      <c r="H37" s="199">
        <v>4</v>
      </c>
      <c r="I37" s="423"/>
      <c r="J37" s="424"/>
      <c r="K37" s="424"/>
      <c r="L37" s="424"/>
      <c r="M37" s="425"/>
      <c r="N37" s="203">
        <f t="shared" si="31"/>
        <v>0</v>
      </c>
      <c r="O37" s="158">
        <f t="shared" si="2"/>
        <v>35</v>
      </c>
      <c r="P37" s="629">
        <v>33</v>
      </c>
      <c r="Q37" s="630">
        <v>1</v>
      </c>
      <c r="R37" s="631"/>
      <c r="S37" s="631"/>
      <c r="T37" s="631">
        <v>1</v>
      </c>
      <c r="U37" s="629"/>
      <c r="V37" s="148">
        <f t="shared" si="3"/>
        <v>2</v>
      </c>
      <c r="W37" s="160">
        <f t="shared" si="4"/>
        <v>3</v>
      </c>
      <c r="X37" s="201">
        <v>2</v>
      </c>
      <c r="Y37" s="484"/>
      <c r="Z37" s="430"/>
      <c r="AA37" s="430">
        <v>1</v>
      </c>
      <c r="AB37" s="430"/>
      <c r="AC37" s="431"/>
      <c r="AD37" s="147">
        <f t="shared" si="5"/>
        <v>1</v>
      </c>
      <c r="AE37" s="160">
        <f t="shared" si="6"/>
        <v>31</v>
      </c>
      <c r="AF37" s="723">
        <v>24</v>
      </c>
      <c r="AG37" s="724">
        <v>2</v>
      </c>
      <c r="AH37" s="630">
        <v>3</v>
      </c>
      <c r="AI37" s="630">
        <v>1</v>
      </c>
      <c r="AJ37" s="630"/>
      <c r="AK37" s="638">
        <v>1</v>
      </c>
      <c r="AL37" s="149">
        <f t="shared" si="32"/>
        <v>7</v>
      </c>
      <c r="AM37" s="156">
        <f t="shared" si="7"/>
        <v>0</v>
      </c>
      <c r="AN37" s="201"/>
      <c r="AO37" s="484"/>
      <c r="AP37" s="484"/>
      <c r="AQ37" s="484"/>
      <c r="AR37" s="484"/>
      <c r="AS37" s="528"/>
      <c r="AT37" s="149">
        <f t="shared" si="29"/>
        <v>0</v>
      </c>
      <c r="AU37" s="161">
        <f t="shared" si="8"/>
        <v>23</v>
      </c>
      <c r="AV37" s="201">
        <v>22</v>
      </c>
      <c r="AW37" s="484">
        <v>1</v>
      </c>
      <c r="AX37" s="484"/>
      <c r="AY37" s="484"/>
      <c r="AZ37" s="484"/>
      <c r="BA37" s="431"/>
      <c r="BB37" s="147">
        <f t="shared" si="33"/>
        <v>1</v>
      </c>
      <c r="BC37" s="128">
        <f t="shared" si="9"/>
        <v>7</v>
      </c>
      <c r="BD37" s="126">
        <f t="shared" si="10"/>
        <v>6</v>
      </c>
      <c r="BE37" s="126">
        <f t="shared" si="11"/>
        <v>0</v>
      </c>
      <c r="BF37" s="126">
        <f t="shared" si="12"/>
        <v>0</v>
      </c>
      <c r="BG37" s="126">
        <f t="shared" si="13"/>
        <v>1</v>
      </c>
      <c r="BH37" s="126">
        <f t="shared" si="14"/>
        <v>0</v>
      </c>
      <c r="BI37" s="126">
        <f t="shared" si="15"/>
        <v>0</v>
      </c>
      <c r="BJ37" s="127">
        <f t="shared" si="16"/>
        <v>1</v>
      </c>
      <c r="BK37" s="128">
        <f t="shared" si="17"/>
        <v>89</v>
      </c>
      <c r="BL37" s="126">
        <f t="shared" si="18"/>
        <v>79</v>
      </c>
      <c r="BM37" s="126">
        <f t="shared" si="19"/>
        <v>4</v>
      </c>
      <c r="BN37" s="126">
        <f t="shared" si="20"/>
        <v>3</v>
      </c>
      <c r="BO37" s="126">
        <f t="shared" si="21"/>
        <v>1</v>
      </c>
      <c r="BP37" s="126">
        <f t="shared" si="22"/>
        <v>1</v>
      </c>
      <c r="BQ37" s="126">
        <f t="shared" si="23"/>
        <v>1</v>
      </c>
      <c r="BR37" s="129">
        <f t="shared" si="24"/>
        <v>10</v>
      </c>
      <c r="BS37" s="106">
        <f t="shared" si="25"/>
        <v>11</v>
      </c>
      <c r="BT37" s="86"/>
    </row>
    <row r="38" spans="1:74" ht="39.950000000000003" customHeight="1" thickBot="1" x14ac:dyDescent="0.3">
      <c r="A38" s="56" t="s">
        <v>46</v>
      </c>
      <c r="B38" s="48" t="s">
        <v>60</v>
      </c>
      <c r="C38" s="48" t="s">
        <v>127</v>
      </c>
      <c r="D38" s="47" t="s">
        <v>133</v>
      </c>
      <c r="E38" s="48">
        <v>333502005</v>
      </c>
      <c r="F38" s="57" t="s">
        <v>48</v>
      </c>
      <c r="G38" s="143">
        <f t="shared" si="1"/>
        <v>19</v>
      </c>
      <c r="H38" s="184">
        <v>14</v>
      </c>
      <c r="I38" s="415">
        <v>1</v>
      </c>
      <c r="J38" s="416">
        <v>1</v>
      </c>
      <c r="K38" s="416">
        <v>2</v>
      </c>
      <c r="L38" s="416">
        <v>1</v>
      </c>
      <c r="M38" s="417"/>
      <c r="N38" s="147">
        <f t="shared" si="31"/>
        <v>5</v>
      </c>
      <c r="O38" s="140">
        <f t="shared" si="2"/>
        <v>16</v>
      </c>
      <c r="P38" s="725">
        <v>14</v>
      </c>
      <c r="Q38" s="726">
        <v>1</v>
      </c>
      <c r="R38" s="633">
        <v>1</v>
      </c>
      <c r="S38" s="634"/>
      <c r="T38" s="633"/>
      <c r="U38" s="635"/>
      <c r="V38" s="148">
        <f t="shared" si="3"/>
        <v>2</v>
      </c>
      <c r="W38" s="142">
        <f t="shared" si="4"/>
        <v>13</v>
      </c>
      <c r="X38" s="455">
        <v>6</v>
      </c>
      <c r="Y38" s="456">
        <v>2</v>
      </c>
      <c r="Z38" s="335">
        <v>2</v>
      </c>
      <c r="AA38" s="335">
        <v>3</v>
      </c>
      <c r="AB38" s="335"/>
      <c r="AC38" s="455"/>
      <c r="AD38" s="147">
        <f t="shared" si="5"/>
        <v>7</v>
      </c>
      <c r="AE38" s="142">
        <f t="shared" si="6"/>
        <v>23</v>
      </c>
      <c r="AF38" s="639">
        <v>13</v>
      </c>
      <c r="AG38" s="640">
        <v>3</v>
      </c>
      <c r="AH38" s="640">
        <v>5</v>
      </c>
      <c r="AI38" s="640">
        <v>1</v>
      </c>
      <c r="AJ38" s="640"/>
      <c r="AK38" s="640">
        <v>1</v>
      </c>
      <c r="AL38" s="149">
        <f t="shared" si="32"/>
        <v>10</v>
      </c>
      <c r="AM38" s="143">
        <f t="shared" si="7"/>
        <v>14</v>
      </c>
      <c r="AN38" s="455">
        <v>13</v>
      </c>
      <c r="AO38" s="456">
        <v>1</v>
      </c>
      <c r="AP38" s="456"/>
      <c r="AQ38" s="456"/>
      <c r="AR38" s="456"/>
      <c r="AS38" s="456"/>
      <c r="AT38" s="149">
        <f t="shared" si="29"/>
        <v>1</v>
      </c>
      <c r="AU38" s="145">
        <f t="shared" si="8"/>
        <v>9</v>
      </c>
      <c r="AV38" s="150">
        <v>8</v>
      </c>
      <c r="AW38" s="456"/>
      <c r="AX38" s="456">
        <v>1</v>
      </c>
      <c r="AY38" s="456"/>
      <c r="AZ38" s="456"/>
      <c r="BA38" s="555"/>
      <c r="BB38" s="147">
        <f t="shared" si="33"/>
        <v>1</v>
      </c>
      <c r="BC38" s="115">
        <f t="shared" si="9"/>
        <v>46</v>
      </c>
      <c r="BD38" s="115">
        <f t="shared" si="10"/>
        <v>33</v>
      </c>
      <c r="BE38" s="115">
        <f t="shared" si="11"/>
        <v>4</v>
      </c>
      <c r="BF38" s="115">
        <f t="shared" si="12"/>
        <v>3</v>
      </c>
      <c r="BG38" s="115">
        <f t="shared" si="13"/>
        <v>5</v>
      </c>
      <c r="BH38" s="115">
        <f t="shared" si="14"/>
        <v>1</v>
      </c>
      <c r="BI38" s="115">
        <f t="shared" si="15"/>
        <v>0</v>
      </c>
      <c r="BJ38" s="116">
        <f t="shared" si="16"/>
        <v>13</v>
      </c>
      <c r="BK38" s="120">
        <f t="shared" si="17"/>
        <v>48</v>
      </c>
      <c r="BL38" s="115">
        <f t="shared" si="18"/>
        <v>35</v>
      </c>
      <c r="BM38" s="115">
        <f t="shared" si="19"/>
        <v>4</v>
      </c>
      <c r="BN38" s="115">
        <f t="shared" si="20"/>
        <v>7</v>
      </c>
      <c r="BO38" s="115">
        <f t="shared" si="21"/>
        <v>1</v>
      </c>
      <c r="BP38" s="115">
        <f t="shared" si="22"/>
        <v>0</v>
      </c>
      <c r="BQ38" s="115">
        <f t="shared" si="23"/>
        <v>1</v>
      </c>
      <c r="BR38" s="121">
        <f t="shared" si="24"/>
        <v>13</v>
      </c>
      <c r="BS38" s="103">
        <f t="shared" si="25"/>
        <v>26</v>
      </c>
      <c r="BT38" s="86"/>
    </row>
    <row r="39" spans="1:74" ht="39.950000000000003" customHeight="1" thickBot="1" x14ac:dyDescent="0.3">
      <c r="A39" s="252" t="s">
        <v>46</v>
      </c>
      <c r="B39" s="52" t="s">
        <v>60</v>
      </c>
      <c r="C39" s="50" t="s">
        <v>127</v>
      </c>
      <c r="D39" s="51" t="s">
        <v>140</v>
      </c>
      <c r="E39" s="52">
        <v>351700001</v>
      </c>
      <c r="F39" s="251" t="s">
        <v>48</v>
      </c>
      <c r="G39" s="154">
        <f t="shared" si="1"/>
        <v>43</v>
      </c>
      <c r="H39" s="150">
        <v>21</v>
      </c>
      <c r="I39" s="426">
        <v>6</v>
      </c>
      <c r="J39" s="427">
        <v>4</v>
      </c>
      <c r="K39" s="427">
        <v>3</v>
      </c>
      <c r="L39" s="427">
        <v>5</v>
      </c>
      <c r="M39" s="428">
        <v>4</v>
      </c>
      <c r="N39" s="147">
        <f t="shared" si="31"/>
        <v>22</v>
      </c>
      <c r="O39" s="151">
        <f t="shared" si="2"/>
        <v>25</v>
      </c>
      <c r="P39" s="636">
        <v>23</v>
      </c>
      <c r="Q39" s="637">
        <v>2</v>
      </c>
      <c r="R39" s="632"/>
      <c r="S39" s="632"/>
      <c r="T39" s="632"/>
      <c r="U39" s="636"/>
      <c r="V39" s="148">
        <f t="shared" si="3"/>
        <v>2</v>
      </c>
      <c r="W39" s="153">
        <f t="shared" si="4"/>
        <v>36</v>
      </c>
      <c r="X39" s="480">
        <v>21</v>
      </c>
      <c r="Y39" s="485">
        <v>11</v>
      </c>
      <c r="Z39" s="479">
        <v>3</v>
      </c>
      <c r="AA39" s="479">
        <v>1</v>
      </c>
      <c r="AB39" s="479"/>
      <c r="AC39" s="480"/>
      <c r="AD39" s="147">
        <f t="shared" si="5"/>
        <v>15</v>
      </c>
      <c r="AE39" s="153">
        <f t="shared" si="6"/>
        <v>17</v>
      </c>
      <c r="AF39" s="641">
        <v>12</v>
      </c>
      <c r="AG39" s="637">
        <v>5</v>
      </c>
      <c r="AH39" s="637"/>
      <c r="AI39" s="637"/>
      <c r="AJ39" s="637"/>
      <c r="AK39" s="637"/>
      <c r="AL39" s="149">
        <f t="shared" si="32"/>
        <v>5</v>
      </c>
      <c r="AM39" s="154">
        <f t="shared" si="7"/>
        <v>24</v>
      </c>
      <c r="AN39" s="150">
        <v>20</v>
      </c>
      <c r="AO39" s="485">
        <v>4</v>
      </c>
      <c r="AP39" s="485"/>
      <c r="AQ39" s="485"/>
      <c r="AR39" s="485"/>
      <c r="AS39" s="485"/>
      <c r="AT39" s="149">
        <f t="shared" si="29"/>
        <v>4</v>
      </c>
      <c r="AU39" s="124">
        <f t="shared" si="8"/>
        <v>19</v>
      </c>
      <c r="AV39" s="150">
        <v>19</v>
      </c>
      <c r="AW39" s="485"/>
      <c r="AX39" s="485"/>
      <c r="AY39" s="485"/>
      <c r="AZ39" s="485"/>
      <c r="BA39" s="428"/>
      <c r="BB39" s="147">
        <f t="shared" si="33"/>
        <v>0</v>
      </c>
      <c r="BC39" s="122">
        <f t="shared" si="9"/>
        <v>103</v>
      </c>
      <c r="BD39" s="122">
        <f t="shared" si="10"/>
        <v>62</v>
      </c>
      <c r="BE39" s="122">
        <f t="shared" si="11"/>
        <v>21</v>
      </c>
      <c r="BF39" s="122">
        <f t="shared" si="12"/>
        <v>7</v>
      </c>
      <c r="BG39" s="122">
        <f t="shared" si="13"/>
        <v>4</v>
      </c>
      <c r="BH39" s="122">
        <f t="shared" si="14"/>
        <v>5</v>
      </c>
      <c r="BI39" s="122">
        <f t="shared" si="15"/>
        <v>4</v>
      </c>
      <c r="BJ39" s="123">
        <f t="shared" si="16"/>
        <v>41</v>
      </c>
      <c r="BK39" s="124">
        <f t="shared" si="17"/>
        <v>61</v>
      </c>
      <c r="BL39" s="122">
        <f t="shared" si="18"/>
        <v>54</v>
      </c>
      <c r="BM39" s="122">
        <f t="shared" si="19"/>
        <v>7</v>
      </c>
      <c r="BN39" s="122">
        <f t="shared" si="20"/>
        <v>0</v>
      </c>
      <c r="BO39" s="122">
        <f t="shared" si="21"/>
        <v>0</v>
      </c>
      <c r="BP39" s="122">
        <f t="shared" si="22"/>
        <v>0</v>
      </c>
      <c r="BQ39" s="122">
        <f t="shared" si="23"/>
        <v>0</v>
      </c>
      <c r="BR39" s="125">
        <f t="shared" si="24"/>
        <v>7</v>
      </c>
      <c r="BS39" s="105">
        <f t="shared" si="25"/>
        <v>48</v>
      </c>
      <c r="BT39" s="86">
        <f>SUM(BS37:BS39)</f>
        <v>85</v>
      </c>
    </row>
    <row r="40" spans="1:74" ht="39.950000000000003" customHeight="1" thickTop="1" thickBot="1" x14ac:dyDescent="0.3">
      <c r="A40" s="253" t="s">
        <v>46</v>
      </c>
      <c r="B40" s="247" t="s">
        <v>62</v>
      </c>
      <c r="C40" s="247" t="s">
        <v>147</v>
      </c>
      <c r="D40" s="248" t="s">
        <v>61</v>
      </c>
      <c r="E40" s="247">
        <v>312801001</v>
      </c>
      <c r="F40" s="707" t="s">
        <v>48</v>
      </c>
      <c r="G40" s="156">
        <f t="shared" si="1"/>
        <v>10</v>
      </c>
      <c r="H40" s="599">
        <v>5</v>
      </c>
      <c r="I40" s="600">
        <v>2</v>
      </c>
      <c r="J40" s="601"/>
      <c r="K40" s="601"/>
      <c r="L40" s="601"/>
      <c r="M40" s="602">
        <v>3</v>
      </c>
      <c r="N40" s="147">
        <f t="shared" si="31"/>
        <v>5</v>
      </c>
      <c r="O40" s="158">
        <f t="shared" si="2"/>
        <v>48</v>
      </c>
      <c r="P40" s="606">
        <v>37</v>
      </c>
      <c r="Q40" s="607">
        <v>8</v>
      </c>
      <c r="R40" s="608">
        <v>2</v>
      </c>
      <c r="S40" s="608"/>
      <c r="T40" s="608">
        <v>1</v>
      </c>
      <c r="U40" s="606"/>
      <c r="V40" s="148">
        <f t="shared" si="3"/>
        <v>11</v>
      </c>
      <c r="W40" s="156">
        <f t="shared" si="4"/>
        <v>12</v>
      </c>
      <c r="X40" s="599">
        <v>6</v>
      </c>
      <c r="Y40" s="600">
        <v>3</v>
      </c>
      <c r="Z40" s="601">
        <v>2</v>
      </c>
      <c r="AA40" s="601">
        <v>1</v>
      </c>
      <c r="AB40" s="601"/>
      <c r="AC40" s="602"/>
      <c r="AD40" s="147">
        <f t="shared" si="5"/>
        <v>6</v>
      </c>
      <c r="AE40" s="161">
        <f t="shared" si="6"/>
        <v>47</v>
      </c>
      <c r="AF40" s="617">
        <v>36</v>
      </c>
      <c r="AG40" s="618">
        <v>6</v>
      </c>
      <c r="AH40" s="601">
        <v>4</v>
      </c>
      <c r="AI40" s="601">
        <v>1</v>
      </c>
      <c r="AJ40" s="601"/>
      <c r="AK40" s="602"/>
      <c r="AL40" s="149">
        <f t="shared" si="32"/>
        <v>11</v>
      </c>
      <c r="AM40" s="156">
        <f t="shared" si="7"/>
        <v>1</v>
      </c>
      <c r="AN40" s="627">
        <v>1</v>
      </c>
      <c r="AO40" s="600"/>
      <c r="AP40" s="601"/>
      <c r="AQ40" s="601"/>
      <c r="AR40" s="601"/>
      <c r="AS40" s="602"/>
      <c r="AT40" s="149">
        <f t="shared" si="29"/>
        <v>0</v>
      </c>
      <c r="AU40" s="161">
        <f t="shared" si="8"/>
        <v>28</v>
      </c>
      <c r="AV40" s="627">
        <v>26</v>
      </c>
      <c r="AW40" s="600">
        <v>2</v>
      </c>
      <c r="AX40" s="601"/>
      <c r="AY40" s="601"/>
      <c r="AZ40" s="601"/>
      <c r="BA40" s="602"/>
      <c r="BB40" s="147">
        <f t="shared" si="33"/>
        <v>2</v>
      </c>
      <c r="BC40" s="128">
        <f t="shared" si="9"/>
        <v>23</v>
      </c>
      <c r="BD40" s="126">
        <f t="shared" si="10"/>
        <v>12</v>
      </c>
      <c r="BE40" s="126">
        <f t="shared" si="11"/>
        <v>5</v>
      </c>
      <c r="BF40" s="126">
        <f t="shared" si="12"/>
        <v>2</v>
      </c>
      <c r="BG40" s="126">
        <f t="shared" si="13"/>
        <v>1</v>
      </c>
      <c r="BH40" s="126">
        <f t="shared" si="14"/>
        <v>0</v>
      </c>
      <c r="BI40" s="126">
        <f t="shared" si="15"/>
        <v>3</v>
      </c>
      <c r="BJ40" s="127">
        <f t="shared" si="16"/>
        <v>11</v>
      </c>
      <c r="BK40" s="128">
        <f t="shared" si="17"/>
        <v>123</v>
      </c>
      <c r="BL40" s="126">
        <f t="shared" si="18"/>
        <v>99</v>
      </c>
      <c r="BM40" s="126">
        <f t="shared" si="19"/>
        <v>16</v>
      </c>
      <c r="BN40" s="126">
        <f t="shared" si="20"/>
        <v>6</v>
      </c>
      <c r="BO40" s="126">
        <f t="shared" si="21"/>
        <v>1</v>
      </c>
      <c r="BP40" s="126">
        <f t="shared" si="22"/>
        <v>1</v>
      </c>
      <c r="BQ40" s="126">
        <f t="shared" si="23"/>
        <v>0</v>
      </c>
      <c r="BR40" s="129">
        <f t="shared" si="24"/>
        <v>24</v>
      </c>
      <c r="BS40" s="103">
        <f t="shared" si="25"/>
        <v>35</v>
      </c>
      <c r="BT40" s="86"/>
    </row>
    <row r="41" spans="1:74" ht="39.950000000000003" customHeight="1" thickBot="1" x14ac:dyDescent="0.3">
      <c r="A41" s="56" t="s">
        <v>46</v>
      </c>
      <c r="B41" s="48" t="s">
        <v>62</v>
      </c>
      <c r="C41" s="48" t="s">
        <v>147</v>
      </c>
      <c r="D41" s="87" t="s">
        <v>139</v>
      </c>
      <c r="E41" s="50">
        <v>371114001</v>
      </c>
      <c r="F41" s="57" t="s">
        <v>48</v>
      </c>
      <c r="G41" s="143">
        <f t="shared" si="1"/>
        <v>17</v>
      </c>
      <c r="H41" s="603">
        <v>7</v>
      </c>
      <c r="I41" s="451">
        <v>3</v>
      </c>
      <c r="J41" s="453">
        <v>2</v>
      </c>
      <c r="K41" s="453">
        <v>3</v>
      </c>
      <c r="L41" s="453">
        <v>2</v>
      </c>
      <c r="M41" s="454"/>
      <c r="N41" s="147">
        <f t="shared" si="31"/>
        <v>10</v>
      </c>
      <c r="O41" s="140">
        <f t="shared" si="2"/>
        <v>15</v>
      </c>
      <c r="P41" s="609">
        <v>12</v>
      </c>
      <c r="Q41" s="610">
        <v>1</v>
      </c>
      <c r="R41" s="611">
        <v>2</v>
      </c>
      <c r="S41" s="611"/>
      <c r="T41" s="611"/>
      <c r="U41" s="609"/>
      <c r="V41" s="148">
        <f t="shared" si="3"/>
        <v>3</v>
      </c>
      <c r="W41" s="143">
        <f t="shared" si="4"/>
        <v>3</v>
      </c>
      <c r="X41" s="612">
        <v>3</v>
      </c>
      <c r="Y41" s="613"/>
      <c r="Z41" s="539"/>
      <c r="AA41" s="539"/>
      <c r="AB41" s="539"/>
      <c r="AC41" s="540"/>
      <c r="AD41" s="147">
        <f t="shared" si="5"/>
        <v>0</v>
      </c>
      <c r="AE41" s="142">
        <f t="shared" si="6"/>
        <v>18</v>
      </c>
      <c r="AF41" s="619">
        <v>15</v>
      </c>
      <c r="AG41" s="620">
        <v>1</v>
      </c>
      <c r="AH41" s="621">
        <v>1</v>
      </c>
      <c r="AI41" s="621">
        <v>1</v>
      </c>
      <c r="AJ41" s="621"/>
      <c r="AK41" s="622"/>
      <c r="AL41" s="149">
        <f t="shared" si="32"/>
        <v>3</v>
      </c>
      <c r="AM41" s="143">
        <f t="shared" si="7"/>
        <v>5</v>
      </c>
      <c r="AN41" s="628">
        <v>4</v>
      </c>
      <c r="AO41" s="613">
        <v>1</v>
      </c>
      <c r="AP41" s="539"/>
      <c r="AQ41" s="539"/>
      <c r="AR41" s="539"/>
      <c r="AS41" s="540"/>
      <c r="AT41" s="149">
        <f t="shared" si="29"/>
        <v>1</v>
      </c>
      <c r="AU41" s="145">
        <f t="shared" si="8"/>
        <v>16</v>
      </c>
      <c r="AV41" s="628">
        <v>14</v>
      </c>
      <c r="AW41" s="613">
        <v>2</v>
      </c>
      <c r="AX41" s="539"/>
      <c r="AY41" s="539"/>
      <c r="AZ41" s="539"/>
      <c r="BA41" s="540"/>
      <c r="BB41" s="147">
        <f t="shared" si="33"/>
        <v>2</v>
      </c>
      <c r="BC41" s="115">
        <f t="shared" si="9"/>
        <v>25</v>
      </c>
      <c r="BD41" s="115">
        <f t="shared" si="10"/>
        <v>14</v>
      </c>
      <c r="BE41" s="115">
        <f t="shared" si="11"/>
        <v>4</v>
      </c>
      <c r="BF41" s="115">
        <f t="shared" si="12"/>
        <v>2</v>
      </c>
      <c r="BG41" s="115">
        <f t="shared" si="13"/>
        <v>3</v>
      </c>
      <c r="BH41" s="115">
        <f t="shared" si="14"/>
        <v>2</v>
      </c>
      <c r="BI41" s="115">
        <f t="shared" si="15"/>
        <v>0</v>
      </c>
      <c r="BJ41" s="116">
        <f t="shared" si="16"/>
        <v>11</v>
      </c>
      <c r="BK41" s="120">
        <f t="shared" si="17"/>
        <v>49</v>
      </c>
      <c r="BL41" s="115">
        <f t="shared" si="18"/>
        <v>41</v>
      </c>
      <c r="BM41" s="115">
        <f t="shared" si="19"/>
        <v>4</v>
      </c>
      <c r="BN41" s="115">
        <f t="shared" si="20"/>
        <v>3</v>
      </c>
      <c r="BO41" s="115">
        <f t="shared" si="21"/>
        <v>1</v>
      </c>
      <c r="BP41" s="115">
        <f t="shared" si="22"/>
        <v>0</v>
      </c>
      <c r="BQ41" s="115">
        <f t="shared" si="23"/>
        <v>0</v>
      </c>
      <c r="BR41" s="121">
        <f t="shared" si="24"/>
        <v>8</v>
      </c>
      <c r="BS41" s="103">
        <f t="shared" si="25"/>
        <v>19</v>
      </c>
      <c r="BT41" s="86"/>
    </row>
    <row r="42" spans="1:74" ht="39.950000000000003" customHeight="1" thickBot="1" x14ac:dyDescent="0.3">
      <c r="A42" s="254" t="s">
        <v>46</v>
      </c>
      <c r="B42" s="255" t="s">
        <v>62</v>
      </c>
      <c r="C42" s="257" t="s">
        <v>147</v>
      </c>
      <c r="D42" s="259" t="s">
        <v>53</v>
      </c>
      <c r="E42" s="255">
        <v>344100002</v>
      </c>
      <c r="F42" s="256" t="s">
        <v>48</v>
      </c>
      <c r="G42" s="165">
        <f t="shared" si="1"/>
        <v>33</v>
      </c>
      <c r="H42" s="604">
        <v>22</v>
      </c>
      <c r="I42" s="605">
        <v>4</v>
      </c>
      <c r="J42" s="453">
        <v>2</v>
      </c>
      <c r="K42" s="453">
        <v>4</v>
      </c>
      <c r="L42" s="453"/>
      <c r="M42" s="454">
        <v>1</v>
      </c>
      <c r="N42" s="147">
        <f t="shared" si="31"/>
        <v>11</v>
      </c>
      <c r="O42" s="167">
        <f t="shared" si="2"/>
        <v>16</v>
      </c>
      <c r="P42" s="612">
        <v>10</v>
      </c>
      <c r="Q42" s="613">
        <v>5</v>
      </c>
      <c r="R42" s="539">
        <v>1</v>
      </c>
      <c r="S42" s="539"/>
      <c r="T42" s="539"/>
      <c r="U42" s="540"/>
      <c r="V42" s="148">
        <f t="shared" si="3"/>
        <v>6</v>
      </c>
      <c r="W42" s="205">
        <f t="shared" si="4"/>
        <v>40</v>
      </c>
      <c r="X42" s="614">
        <v>31</v>
      </c>
      <c r="Y42" s="615">
        <v>4</v>
      </c>
      <c r="Z42" s="616">
        <v>3</v>
      </c>
      <c r="AA42" s="616">
        <v>2</v>
      </c>
      <c r="AB42" s="616"/>
      <c r="AC42" s="614"/>
      <c r="AD42" s="147">
        <f t="shared" si="5"/>
        <v>9</v>
      </c>
      <c r="AE42" s="169">
        <f t="shared" si="6"/>
        <v>16</v>
      </c>
      <c r="AF42" s="623">
        <v>14</v>
      </c>
      <c r="AG42" s="624">
        <v>2</v>
      </c>
      <c r="AH42" s="625"/>
      <c r="AI42" s="625"/>
      <c r="AJ42" s="625"/>
      <c r="AK42" s="626"/>
      <c r="AL42" s="149">
        <f t="shared" si="32"/>
        <v>2</v>
      </c>
      <c r="AM42" s="165">
        <f t="shared" si="7"/>
        <v>25</v>
      </c>
      <c r="AN42" s="614">
        <v>18</v>
      </c>
      <c r="AO42" s="615">
        <v>2</v>
      </c>
      <c r="AP42" s="616">
        <v>4</v>
      </c>
      <c r="AQ42" s="616">
        <v>1</v>
      </c>
      <c r="AR42" s="616"/>
      <c r="AS42" s="614"/>
      <c r="AT42" s="147">
        <f t="shared" si="29"/>
        <v>7</v>
      </c>
      <c r="AU42" s="177">
        <f>AV42+BB42</f>
        <v>20</v>
      </c>
      <c r="AV42" s="623">
        <v>17</v>
      </c>
      <c r="AW42" s="624">
        <v>2</v>
      </c>
      <c r="AX42" s="625">
        <v>1</v>
      </c>
      <c r="AY42" s="625"/>
      <c r="AZ42" s="625"/>
      <c r="BA42" s="626"/>
      <c r="BB42" s="147">
        <f t="shared" si="33"/>
        <v>3</v>
      </c>
      <c r="BC42" s="115">
        <f t="shared" si="9"/>
        <v>98</v>
      </c>
      <c r="BD42" s="115">
        <f t="shared" si="10"/>
        <v>71</v>
      </c>
      <c r="BE42" s="115">
        <f t="shared" si="11"/>
        <v>10</v>
      </c>
      <c r="BF42" s="115">
        <f t="shared" si="12"/>
        <v>9</v>
      </c>
      <c r="BG42" s="115">
        <f t="shared" si="13"/>
        <v>7</v>
      </c>
      <c r="BH42" s="115">
        <f t="shared" si="14"/>
        <v>0</v>
      </c>
      <c r="BI42" s="115">
        <f t="shared" si="15"/>
        <v>1</v>
      </c>
      <c r="BJ42" s="116">
        <f t="shared" si="16"/>
        <v>27</v>
      </c>
      <c r="BK42" s="120">
        <f t="shared" si="17"/>
        <v>52</v>
      </c>
      <c r="BL42" s="115">
        <f t="shared" si="18"/>
        <v>41</v>
      </c>
      <c r="BM42" s="115">
        <f t="shared" si="19"/>
        <v>9</v>
      </c>
      <c r="BN42" s="115">
        <f t="shared" si="20"/>
        <v>2</v>
      </c>
      <c r="BO42" s="115">
        <f t="shared" si="21"/>
        <v>0</v>
      </c>
      <c r="BP42" s="115">
        <f t="shared" si="22"/>
        <v>0</v>
      </c>
      <c r="BQ42" s="115">
        <f t="shared" si="23"/>
        <v>0</v>
      </c>
      <c r="BR42" s="121">
        <f t="shared" si="24"/>
        <v>11</v>
      </c>
      <c r="BS42" s="105">
        <f t="shared" si="25"/>
        <v>38</v>
      </c>
      <c r="BT42" s="86">
        <f>SUM(BS40:BS42)</f>
        <v>92</v>
      </c>
    </row>
    <row r="43" spans="1:74" ht="39.950000000000003" customHeight="1" thickTop="1" thickBot="1" x14ac:dyDescent="0.3">
      <c r="A43" s="56" t="s">
        <v>46</v>
      </c>
      <c r="B43" s="48" t="s">
        <v>63</v>
      </c>
      <c r="C43" s="48" t="s">
        <v>128</v>
      </c>
      <c r="D43" s="47" t="s">
        <v>53</v>
      </c>
      <c r="E43" s="48">
        <v>344100002</v>
      </c>
      <c r="F43" s="57" t="s">
        <v>48</v>
      </c>
      <c r="G43" s="171">
        <f>SUM(H43+N43)</f>
        <v>7</v>
      </c>
      <c r="H43" s="204">
        <v>7</v>
      </c>
      <c r="I43" s="432"/>
      <c r="J43" s="430"/>
      <c r="K43" s="430"/>
      <c r="L43" s="430"/>
      <c r="M43" s="431"/>
      <c r="N43" s="149">
        <f t="shared" si="31"/>
        <v>0</v>
      </c>
      <c r="O43" s="161">
        <f>SUM(P43+V43)</f>
        <v>12</v>
      </c>
      <c r="P43" s="201">
        <v>11</v>
      </c>
      <c r="Q43" s="429"/>
      <c r="R43" s="430"/>
      <c r="S43" s="430">
        <v>1</v>
      </c>
      <c r="T43" s="430"/>
      <c r="U43" s="431"/>
      <c r="V43" s="148">
        <f>SUM(Q43:U43)</f>
        <v>1</v>
      </c>
      <c r="W43" s="171">
        <f>SUM(X43+AD43)</f>
        <v>20</v>
      </c>
      <c r="X43" s="163">
        <v>9</v>
      </c>
      <c r="Y43" s="444">
        <v>5</v>
      </c>
      <c r="Z43" s="445">
        <v>3</v>
      </c>
      <c r="AA43" s="445">
        <v>2</v>
      </c>
      <c r="AB43" s="445">
        <v>1</v>
      </c>
      <c r="AC43" s="446"/>
      <c r="AD43" s="149">
        <f>SUM(Y43:AC43)</f>
        <v>11</v>
      </c>
      <c r="AE43" s="161">
        <f>SUM(AF43+AL43)</f>
        <v>0</v>
      </c>
      <c r="AF43" s="163"/>
      <c r="AG43" s="444"/>
      <c r="AH43" s="445"/>
      <c r="AI43" s="445"/>
      <c r="AJ43" s="445"/>
      <c r="AK43" s="446"/>
      <c r="AL43" s="149">
        <f>SUM(AG43:AK43)</f>
        <v>0</v>
      </c>
      <c r="AM43" s="171">
        <f>SUM(AN43+AT43)</f>
        <v>10</v>
      </c>
      <c r="AN43" s="471">
        <v>6</v>
      </c>
      <c r="AO43" s="482">
        <v>2</v>
      </c>
      <c r="AP43" s="470">
        <v>1</v>
      </c>
      <c r="AQ43" s="470"/>
      <c r="AR43" s="470">
        <v>1</v>
      </c>
      <c r="AS43" s="471"/>
      <c r="AT43" s="149">
        <f>SUM(AO43:AS43)</f>
        <v>4</v>
      </c>
      <c r="AU43" s="161">
        <f>SUM(AV43+BB43)</f>
        <v>3</v>
      </c>
      <c r="AV43" s="146">
        <v>1</v>
      </c>
      <c r="AW43" s="447">
        <v>2</v>
      </c>
      <c r="AX43" s="404"/>
      <c r="AY43" s="404"/>
      <c r="AZ43" s="404"/>
      <c r="BA43" s="405"/>
      <c r="BB43" s="147">
        <f t="shared" si="33"/>
        <v>2</v>
      </c>
      <c r="BC43" s="128">
        <f t="shared" ref="BC43:BI44" si="34">G43+W43+AM43</f>
        <v>37</v>
      </c>
      <c r="BD43" s="126">
        <f t="shared" si="34"/>
        <v>22</v>
      </c>
      <c r="BE43" s="126">
        <f t="shared" si="34"/>
        <v>7</v>
      </c>
      <c r="BF43" s="126">
        <f t="shared" si="34"/>
        <v>4</v>
      </c>
      <c r="BG43" s="126">
        <f t="shared" si="34"/>
        <v>2</v>
      </c>
      <c r="BH43" s="126">
        <f t="shared" si="34"/>
        <v>2</v>
      </c>
      <c r="BI43" s="126">
        <f t="shared" si="34"/>
        <v>0</v>
      </c>
      <c r="BJ43" s="127">
        <f t="shared" si="16"/>
        <v>15</v>
      </c>
      <c r="BK43" s="128">
        <f t="shared" si="17"/>
        <v>15</v>
      </c>
      <c r="BL43" s="126">
        <f t="shared" si="18"/>
        <v>12</v>
      </c>
      <c r="BM43" s="126">
        <f t="shared" si="19"/>
        <v>2</v>
      </c>
      <c r="BN43" s="126">
        <f t="shared" si="20"/>
        <v>0</v>
      </c>
      <c r="BO43" s="126">
        <f t="shared" si="21"/>
        <v>1</v>
      </c>
      <c r="BP43" s="126">
        <f t="shared" si="22"/>
        <v>0</v>
      </c>
      <c r="BQ43" s="126">
        <f t="shared" si="23"/>
        <v>0</v>
      </c>
      <c r="BR43" s="129">
        <f t="shared" si="24"/>
        <v>3</v>
      </c>
      <c r="BS43" s="103">
        <f t="shared" si="25"/>
        <v>18</v>
      </c>
      <c r="BT43" s="86"/>
    </row>
    <row r="44" spans="1:74" ht="39.950000000000003" customHeight="1" thickBot="1" x14ac:dyDescent="0.3">
      <c r="A44" s="254" t="s">
        <v>46</v>
      </c>
      <c r="B44" s="255" t="s">
        <v>63</v>
      </c>
      <c r="C44" s="50" t="s">
        <v>128</v>
      </c>
      <c r="D44" s="259" t="s">
        <v>61</v>
      </c>
      <c r="E44" s="255">
        <v>312801001</v>
      </c>
      <c r="F44" s="256" t="s">
        <v>48</v>
      </c>
      <c r="G44" s="154">
        <f>SUM(H44+N44)</f>
        <v>14</v>
      </c>
      <c r="H44" s="183">
        <v>12</v>
      </c>
      <c r="I44" s="433">
        <v>2</v>
      </c>
      <c r="J44" s="434"/>
      <c r="K44" s="434"/>
      <c r="L44" s="434"/>
      <c r="M44" s="435"/>
      <c r="N44" s="149">
        <f>SUM(I44:M44)</f>
        <v>2</v>
      </c>
      <c r="O44" s="206">
        <f>SUM(P44+V44)</f>
        <v>23</v>
      </c>
      <c r="P44" s="183">
        <v>23</v>
      </c>
      <c r="Q44" s="433"/>
      <c r="R44" s="434"/>
      <c r="S44" s="434"/>
      <c r="T44" s="434"/>
      <c r="U44" s="435"/>
      <c r="V44" s="148">
        <f>SUM(Q44:U44)</f>
        <v>0</v>
      </c>
      <c r="W44" s="154">
        <f>SUM(X44+AD44)</f>
        <v>12</v>
      </c>
      <c r="X44" s="181">
        <v>7</v>
      </c>
      <c r="Y44" s="412">
        <v>5</v>
      </c>
      <c r="Z44" s="413"/>
      <c r="AA44" s="413"/>
      <c r="AB44" s="413"/>
      <c r="AC44" s="414"/>
      <c r="AD44" s="149">
        <f>SUM(Y44:AC44)</f>
        <v>5</v>
      </c>
      <c r="AE44" s="206">
        <f>SUM(AF44+AL44)</f>
        <v>21</v>
      </c>
      <c r="AF44" s="181">
        <v>19</v>
      </c>
      <c r="AG44" s="412">
        <v>2</v>
      </c>
      <c r="AH44" s="413"/>
      <c r="AI44" s="413"/>
      <c r="AJ44" s="413"/>
      <c r="AK44" s="414"/>
      <c r="AL44" s="148">
        <f t="shared" si="32"/>
        <v>2</v>
      </c>
      <c r="AM44" s="154">
        <f>SUM(AN44+AT44)</f>
        <v>7</v>
      </c>
      <c r="AN44" s="480">
        <v>1</v>
      </c>
      <c r="AO44" s="485">
        <v>2</v>
      </c>
      <c r="AP44" s="479">
        <v>1</v>
      </c>
      <c r="AQ44" s="479">
        <v>2</v>
      </c>
      <c r="AR44" s="479">
        <v>1</v>
      </c>
      <c r="AS44" s="480"/>
      <c r="AT44" s="149">
        <f>SUM(AO44:AS44)</f>
        <v>6</v>
      </c>
      <c r="AU44" s="206">
        <f>SUM(AV44+BB44)</f>
        <v>16</v>
      </c>
      <c r="AV44" s="150">
        <v>9</v>
      </c>
      <c r="AW44" s="426">
        <v>3</v>
      </c>
      <c r="AX44" s="427">
        <v>2</v>
      </c>
      <c r="AY44" s="427">
        <v>2</v>
      </c>
      <c r="AZ44" s="427"/>
      <c r="BA44" s="428"/>
      <c r="BB44" s="147">
        <f t="shared" si="33"/>
        <v>7</v>
      </c>
      <c r="BC44" s="122">
        <f t="shared" si="34"/>
        <v>33</v>
      </c>
      <c r="BD44" s="122">
        <f t="shared" si="34"/>
        <v>20</v>
      </c>
      <c r="BE44" s="122">
        <f t="shared" si="34"/>
        <v>9</v>
      </c>
      <c r="BF44" s="122">
        <f t="shared" si="34"/>
        <v>1</v>
      </c>
      <c r="BG44" s="122">
        <f t="shared" si="34"/>
        <v>2</v>
      </c>
      <c r="BH44" s="122">
        <f t="shared" si="34"/>
        <v>1</v>
      </c>
      <c r="BI44" s="122">
        <f t="shared" si="34"/>
        <v>0</v>
      </c>
      <c r="BJ44" s="123">
        <f t="shared" si="16"/>
        <v>13</v>
      </c>
      <c r="BK44" s="124">
        <f t="shared" si="17"/>
        <v>60</v>
      </c>
      <c r="BL44" s="122">
        <f t="shared" si="18"/>
        <v>51</v>
      </c>
      <c r="BM44" s="122">
        <f t="shared" si="19"/>
        <v>5</v>
      </c>
      <c r="BN44" s="122">
        <f t="shared" si="20"/>
        <v>2</v>
      </c>
      <c r="BO44" s="122">
        <f t="shared" si="21"/>
        <v>2</v>
      </c>
      <c r="BP44" s="122">
        <f t="shared" si="22"/>
        <v>0</v>
      </c>
      <c r="BQ44" s="122">
        <f t="shared" si="23"/>
        <v>0</v>
      </c>
      <c r="BR44" s="125">
        <f t="shared" si="24"/>
        <v>9</v>
      </c>
      <c r="BS44" s="103">
        <f t="shared" si="25"/>
        <v>22</v>
      </c>
      <c r="BT44" s="86">
        <f>SUM(BS43:BS44)</f>
        <v>40</v>
      </c>
    </row>
    <row r="45" spans="1:74" ht="39.950000000000003" customHeight="1" thickTop="1" thickBot="1" x14ac:dyDescent="0.3">
      <c r="A45" s="246" t="s">
        <v>46</v>
      </c>
      <c r="B45" s="58" t="s">
        <v>141</v>
      </c>
      <c r="C45" s="247" t="s">
        <v>142</v>
      </c>
      <c r="D45" s="49" t="s">
        <v>143</v>
      </c>
      <c r="E45" s="58">
        <v>333508001</v>
      </c>
      <c r="F45" s="250" t="s">
        <v>48</v>
      </c>
      <c r="G45" s="156">
        <f>SUM(H45+N45)</f>
        <v>6</v>
      </c>
      <c r="H45" s="191">
        <v>1</v>
      </c>
      <c r="I45" s="436">
        <v>2</v>
      </c>
      <c r="J45" s="437"/>
      <c r="K45" s="437"/>
      <c r="L45" s="437">
        <v>1</v>
      </c>
      <c r="M45" s="438">
        <v>2</v>
      </c>
      <c r="N45" s="149">
        <f t="shared" si="31"/>
        <v>5</v>
      </c>
      <c r="O45" s="161">
        <f>SUM(P45+V45)</f>
        <v>19</v>
      </c>
      <c r="P45" s="191">
        <v>15</v>
      </c>
      <c r="Q45" s="436">
        <v>2</v>
      </c>
      <c r="R45" s="437"/>
      <c r="S45" s="437">
        <v>2</v>
      </c>
      <c r="T45" s="437"/>
      <c r="U45" s="438"/>
      <c r="V45" s="147">
        <f t="shared" si="3"/>
        <v>4</v>
      </c>
      <c r="W45" s="156">
        <f>SUM(X45+AD45)</f>
        <v>19</v>
      </c>
      <c r="X45" s="191">
        <v>12</v>
      </c>
      <c r="Y45" s="436">
        <v>1</v>
      </c>
      <c r="Z45" s="437">
        <v>1</v>
      </c>
      <c r="AA45" s="437">
        <v>1</v>
      </c>
      <c r="AB45" s="437">
        <v>2</v>
      </c>
      <c r="AC45" s="438">
        <v>2</v>
      </c>
      <c r="AD45" s="149">
        <f>SUM(Y45:AC45)</f>
        <v>7</v>
      </c>
      <c r="AE45" s="161">
        <f>SUM(AF45+AL45)</f>
        <v>10</v>
      </c>
      <c r="AF45" s="191">
        <v>10</v>
      </c>
      <c r="AG45" s="436"/>
      <c r="AH45" s="437"/>
      <c r="AI45" s="437"/>
      <c r="AJ45" s="437"/>
      <c r="AK45" s="438"/>
      <c r="AL45" s="147">
        <f t="shared" si="32"/>
        <v>0</v>
      </c>
      <c r="AM45" s="156">
        <f>SUM(AN45+AT45)</f>
        <v>13</v>
      </c>
      <c r="AN45" s="546">
        <v>10</v>
      </c>
      <c r="AO45" s="545"/>
      <c r="AP45" s="308">
        <v>3</v>
      </c>
      <c r="AQ45" s="308"/>
      <c r="AR45" s="308"/>
      <c r="AS45" s="514"/>
      <c r="AT45" s="149">
        <f t="shared" si="29"/>
        <v>3</v>
      </c>
      <c r="AU45" s="161">
        <f>SUM(AV45+BB45)</f>
        <v>18</v>
      </c>
      <c r="AV45" s="207">
        <v>15</v>
      </c>
      <c r="AW45" s="556"/>
      <c r="AX45" s="557">
        <v>3</v>
      </c>
      <c r="AY45" s="557"/>
      <c r="AZ45" s="557"/>
      <c r="BA45" s="558"/>
      <c r="BB45" s="147">
        <f>SUM(AW45:BA45)</f>
        <v>3</v>
      </c>
      <c r="BC45" s="128">
        <f t="shared" ref="BC45:BR47" si="35">G45+W45+AM45</f>
        <v>38</v>
      </c>
      <c r="BD45" s="126">
        <f t="shared" si="35"/>
        <v>23</v>
      </c>
      <c r="BE45" s="126">
        <f t="shared" si="35"/>
        <v>3</v>
      </c>
      <c r="BF45" s="126">
        <f t="shared" si="35"/>
        <v>4</v>
      </c>
      <c r="BG45" s="126">
        <f t="shared" si="35"/>
        <v>1</v>
      </c>
      <c r="BH45" s="126">
        <f t="shared" si="35"/>
        <v>3</v>
      </c>
      <c r="BI45" s="126">
        <f t="shared" si="35"/>
        <v>4</v>
      </c>
      <c r="BJ45" s="127">
        <f t="shared" si="35"/>
        <v>15</v>
      </c>
      <c r="BK45" s="128">
        <f t="shared" si="35"/>
        <v>47</v>
      </c>
      <c r="BL45" s="126">
        <f t="shared" si="35"/>
        <v>40</v>
      </c>
      <c r="BM45" s="126">
        <f t="shared" si="35"/>
        <v>2</v>
      </c>
      <c r="BN45" s="126">
        <f t="shared" si="35"/>
        <v>3</v>
      </c>
      <c r="BO45" s="126">
        <f t="shared" si="35"/>
        <v>2</v>
      </c>
      <c r="BP45" s="126">
        <f t="shared" si="35"/>
        <v>0</v>
      </c>
      <c r="BQ45" s="126">
        <f t="shared" si="35"/>
        <v>0</v>
      </c>
      <c r="BR45" s="129">
        <f t="shared" si="35"/>
        <v>7</v>
      </c>
      <c r="BS45" s="103">
        <f>BJ45+BR45</f>
        <v>22</v>
      </c>
      <c r="BT45" s="86"/>
    </row>
    <row r="46" spans="1:74" ht="39.950000000000003" customHeight="1" thickBot="1" x14ac:dyDescent="0.3">
      <c r="A46" s="246" t="s">
        <v>46</v>
      </c>
      <c r="B46" s="58" t="s">
        <v>141</v>
      </c>
      <c r="C46" s="58" t="s">
        <v>142</v>
      </c>
      <c r="D46" s="51" t="s">
        <v>57</v>
      </c>
      <c r="E46" s="52">
        <v>351700001</v>
      </c>
      <c r="F46" s="251" t="s">
        <v>48</v>
      </c>
      <c r="G46" s="154">
        <f t="shared" si="1"/>
        <v>11</v>
      </c>
      <c r="H46" s="711">
        <v>8</v>
      </c>
      <c r="I46" s="412">
        <v>2</v>
      </c>
      <c r="J46" s="413"/>
      <c r="K46" s="413"/>
      <c r="L46" s="413"/>
      <c r="M46" s="414">
        <v>1</v>
      </c>
      <c r="N46" s="188">
        <f>SUM(I46:M46)</f>
        <v>3</v>
      </c>
      <c r="O46" s="206">
        <f>SUM(P46+V46)</f>
        <v>6</v>
      </c>
      <c r="P46" s="181">
        <v>5</v>
      </c>
      <c r="Q46" s="412"/>
      <c r="R46" s="413">
        <v>1</v>
      </c>
      <c r="S46" s="413"/>
      <c r="T46" s="413"/>
      <c r="U46" s="414"/>
      <c r="V46" s="186">
        <f t="shared" si="3"/>
        <v>1</v>
      </c>
      <c r="W46" s="154">
        <f>SUM(X46+AD46)</f>
        <v>18</v>
      </c>
      <c r="X46" s="181">
        <v>17</v>
      </c>
      <c r="Y46" s="412">
        <v>1</v>
      </c>
      <c r="Z46" s="413"/>
      <c r="AA46" s="413"/>
      <c r="AB46" s="413"/>
      <c r="AC46" s="414"/>
      <c r="AD46" s="188">
        <f>SUM(Y46:AC46)</f>
        <v>1</v>
      </c>
      <c r="AE46" s="206">
        <f>SUM(AF46+AL46)</f>
        <v>20</v>
      </c>
      <c r="AF46" s="181">
        <v>19</v>
      </c>
      <c r="AG46" s="412"/>
      <c r="AH46" s="413">
        <v>1</v>
      </c>
      <c r="AI46" s="413"/>
      <c r="AJ46" s="413"/>
      <c r="AK46" s="414"/>
      <c r="AL46" s="186">
        <f>SUM(AG46:AK46)</f>
        <v>1</v>
      </c>
      <c r="AM46" s="154">
        <f>SUM(AN46+AT46)</f>
        <v>13</v>
      </c>
      <c r="AN46" s="480">
        <v>12</v>
      </c>
      <c r="AO46" s="485">
        <v>1</v>
      </c>
      <c r="AP46" s="479"/>
      <c r="AQ46" s="479"/>
      <c r="AR46" s="479"/>
      <c r="AS46" s="480"/>
      <c r="AT46" s="188">
        <f t="shared" si="29"/>
        <v>1</v>
      </c>
      <c r="AU46" s="206">
        <f>SUM(AV46+BB46)</f>
        <v>5</v>
      </c>
      <c r="AV46" s="150">
        <v>4</v>
      </c>
      <c r="AW46" s="426"/>
      <c r="AX46" s="427">
        <v>1</v>
      </c>
      <c r="AY46" s="427"/>
      <c r="AZ46" s="427"/>
      <c r="BA46" s="428"/>
      <c r="BB46" s="147">
        <f t="shared" si="33"/>
        <v>1</v>
      </c>
      <c r="BC46" s="122">
        <f t="shared" si="35"/>
        <v>42</v>
      </c>
      <c r="BD46" s="122">
        <f t="shared" si="35"/>
        <v>37</v>
      </c>
      <c r="BE46" s="122">
        <f t="shared" si="35"/>
        <v>4</v>
      </c>
      <c r="BF46" s="122">
        <f t="shared" si="35"/>
        <v>0</v>
      </c>
      <c r="BG46" s="122">
        <f t="shared" si="35"/>
        <v>0</v>
      </c>
      <c r="BH46" s="122">
        <f t="shared" si="35"/>
        <v>0</v>
      </c>
      <c r="BI46" s="122">
        <f t="shared" si="35"/>
        <v>1</v>
      </c>
      <c r="BJ46" s="123">
        <f t="shared" si="35"/>
        <v>5</v>
      </c>
      <c r="BK46" s="124">
        <f t="shared" si="35"/>
        <v>31</v>
      </c>
      <c r="BL46" s="122">
        <f t="shared" si="35"/>
        <v>28</v>
      </c>
      <c r="BM46" s="122">
        <f t="shared" si="35"/>
        <v>0</v>
      </c>
      <c r="BN46" s="122">
        <f t="shared" si="35"/>
        <v>3</v>
      </c>
      <c r="BO46" s="122">
        <f t="shared" si="35"/>
        <v>0</v>
      </c>
      <c r="BP46" s="122">
        <f t="shared" si="35"/>
        <v>0</v>
      </c>
      <c r="BQ46" s="122">
        <f t="shared" si="35"/>
        <v>0</v>
      </c>
      <c r="BR46" s="125">
        <f t="shared" si="35"/>
        <v>3</v>
      </c>
      <c r="BS46" s="105">
        <f>BJ46+BR46</f>
        <v>8</v>
      </c>
      <c r="BT46" s="86">
        <f>SUM(BS45:BS47)</f>
        <v>46</v>
      </c>
      <c r="BU46">
        <f>SUM(AN15:AN46,AV15:AV46)</f>
        <v>818</v>
      </c>
    </row>
    <row r="47" spans="1:74" ht="39.950000000000003" customHeight="1" thickBot="1" x14ac:dyDescent="0.3">
      <c r="A47" s="246" t="s">
        <v>46</v>
      </c>
      <c r="B47" s="58" t="s">
        <v>141</v>
      </c>
      <c r="C47" s="58" t="s">
        <v>142</v>
      </c>
      <c r="D47" s="259" t="s">
        <v>49</v>
      </c>
      <c r="E47" s="255">
        <v>351400002</v>
      </c>
      <c r="F47" s="251" t="s">
        <v>48</v>
      </c>
      <c r="G47" s="165">
        <f>SUM(H47+N47)</f>
        <v>20</v>
      </c>
      <c r="H47" s="208">
        <v>10</v>
      </c>
      <c r="I47" s="400">
        <v>6</v>
      </c>
      <c r="J47" s="401">
        <v>1</v>
      </c>
      <c r="K47" s="401">
        <v>1</v>
      </c>
      <c r="L47" s="401">
        <v>2</v>
      </c>
      <c r="M47" s="402"/>
      <c r="N47" s="147">
        <f>SUM(I47:M47)</f>
        <v>10</v>
      </c>
      <c r="O47" s="177">
        <f>SUM(P47+V47)</f>
        <v>12</v>
      </c>
      <c r="P47" s="166">
        <v>6</v>
      </c>
      <c r="Q47" s="400">
        <v>4</v>
      </c>
      <c r="R47" s="401"/>
      <c r="S47" s="401">
        <v>1</v>
      </c>
      <c r="T47" s="401">
        <v>1</v>
      </c>
      <c r="U47" s="402"/>
      <c r="V47" s="148">
        <f>SUM(Q47:U47)</f>
        <v>6</v>
      </c>
      <c r="W47" s="165">
        <f>SUM(X47+AD47)</f>
        <v>0</v>
      </c>
      <c r="X47" s="166"/>
      <c r="Y47" s="400"/>
      <c r="Z47" s="401"/>
      <c r="AA47" s="401"/>
      <c r="AB47" s="401"/>
      <c r="AC47" s="402"/>
      <c r="AD47" s="147">
        <f>SUM(Y47:AC47)</f>
        <v>0</v>
      </c>
      <c r="AE47" s="177">
        <f>SUM(AF47+AL47)</f>
        <v>0</v>
      </c>
      <c r="AF47" s="166"/>
      <c r="AG47" s="400"/>
      <c r="AH47" s="401"/>
      <c r="AI47" s="401"/>
      <c r="AJ47" s="401"/>
      <c r="AK47" s="402"/>
      <c r="AL47" s="148">
        <f>SUM(AG47:AK47)</f>
        <v>0</v>
      </c>
      <c r="AM47" s="154">
        <f>SUM(AN47+AT47)</f>
        <v>0</v>
      </c>
      <c r="AN47" s="480"/>
      <c r="AO47" s="485"/>
      <c r="AP47" s="479"/>
      <c r="AQ47" s="479"/>
      <c r="AR47" s="479"/>
      <c r="AS47" s="480"/>
      <c r="AT47" s="188">
        <f>SUM(AO47:AS47)</f>
        <v>0</v>
      </c>
      <c r="AU47" s="206">
        <f>SUM(AV47+BB47)</f>
        <v>0</v>
      </c>
      <c r="AV47" s="150"/>
      <c r="AW47" s="426"/>
      <c r="AX47" s="427"/>
      <c r="AY47" s="427"/>
      <c r="AZ47" s="427"/>
      <c r="BA47" s="428"/>
      <c r="BB47" s="147">
        <f>SUM(AW47:BA47)</f>
        <v>0</v>
      </c>
      <c r="BC47" s="718">
        <f t="shared" si="35"/>
        <v>20</v>
      </c>
      <c r="BD47" s="719">
        <f t="shared" si="35"/>
        <v>10</v>
      </c>
      <c r="BE47" s="719">
        <f t="shared" si="35"/>
        <v>6</v>
      </c>
      <c r="BF47" s="719">
        <f t="shared" si="35"/>
        <v>1</v>
      </c>
      <c r="BG47" s="719">
        <f t="shared" si="35"/>
        <v>1</v>
      </c>
      <c r="BH47" s="719">
        <f t="shared" si="35"/>
        <v>2</v>
      </c>
      <c r="BI47" s="719">
        <f t="shared" si="35"/>
        <v>0</v>
      </c>
      <c r="BJ47" s="720">
        <f t="shared" si="35"/>
        <v>10</v>
      </c>
      <c r="BK47" s="718">
        <f t="shared" si="35"/>
        <v>12</v>
      </c>
      <c r="BL47" s="719">
        <f t="shared" si="35"/>
        <v>6</v>
      </c>
      <c r="BM47" s="719">
        <f t="shared" si="35"/>
        <v>4</v>
      </c>
      <c r="BN47" s="719">
        <f t="shared" si="35"/>
        <v>0</v>
      </c>
      <c r="BO47" s="719">
        <f t="shared" si="35"/>
        <v>1</v>
      </c>
      <c r="BP47" s="719">
        <f t="shared" si="35"/>
        <v>1</v>
      </c>
      <c r="BQ47" s="719">
        <f t="shared" si="35"/>
        <v>0</v>
      </c>
      <c r="BR47" s="721">
        <f t="shared" si="35"/>
        <v>6</v>
      </c>
      <c r="BS47" s="103">
        <f>BJ47+BR47</f>
        <v>16</v>
      </c>
      <c r="BT47" s="86"/>
    </row>
    <row r="48" spans="1:74" ht="36.950000000000003" customHeight="1" thickTop="1" thickBot="1" x14ac:dyDescent="0.3">
      <c r="A48" s="59" t="s">
        <v>46</v>
      </c>
      <c r="B48" s="60" t="s">
        <v>64</v>
      </c>
      <c r="C48" s="60" t="s">
        <v>65</v>
      </c>
      <c r="D48" s="61" t="s">
        <v>90</v>
      </c>
      <c r="E48" s="62" t="s">
        <v>91</v>
      </c>
      <c r="F48" s="63" t="s">
        <v>48</v>
      </c>
      <c r="G48" s="712">
        <f t="shared" si="1"/>
        <v>42</v>
      </c>
      <c r="H48" s="713">
        <v>39</v>
      </c>
      <c r="I48" s="714">
        <v>1</v>
      </c>
      <c r="J48" s="715"/>
      <c r="K48" s="715">
        <v>1</v>
      </c>
      <c r="L48" s="715">
        <v>1</v>
      </c>
      <c r="M48" s="713"/>
      <c r="N48" s="203">
        <f t="shared" si="31"/>
        <v>3</v>
      </c>
      <c r="O48" s="173">
        <f t="shared" si="2"/>
        <v>46</v>
      </c>
      <c r="P48" s="716">
        <v>42</v>
      </c>
      <c r="Q48" s="714">
        <v>2</v>
      </c>
      <c r="R48" s="715">
        <v>2</v>
      </c>
      <c r="S48" s="715"/>
      <c r="T48" s="715"/>
      <c r="U48" s="713"/>
      <c r="V48" s="717">
        <f t="shared" si="3"/>
        <v>4</v>
      </c>
      <c r="W48" s="174">
        <f t="shared" si="4"/>
        <v>28</v>
      </c>
      <c r="X48" s="471">
        <v>25</v>
      </c>
      <c r="Y48" s="482">
        <v>2</v>
      </c>
      <c r="Z48" s="470">
        <v>1</v>
      </c>
      <c r="AA48" s="470"/>
      <c r="AB48" s="470"/>
      <c r="AC48" s="471"/>
      <c r="AD48" s="203">
        <f t="shared" si="5"/>
        <v>3</v>
      </c>
      <c r="AE48" s="174">
        <f>AF48+AL48</f>
        <v>36</v>
      </c>
      <c r="AF48" s="163">
        <v>35</v>
      </c>
      <c r="AG48" s="447">
        <v>1</v>
      </c>
      <c r="AH48" s="404"/>
      <c r="AI48" s="404"/>
      <c r="AJ48" s="404"/>
      <c r="AK48" s="405"/>
      <c r="AL48" s="144">
        <f t="shared" si="32"/>
        <v>1</v>
      </c>
      <c r="AM48" s="156">
        <f t="shared" si="7"/>
        <v>29</v>
      </c>
      <c r="AN48" s="483">
        <v>27</v>
      </c>
      <c r="AO48" s="484"/>
      <c r="AP48" s="342"/>
      <c r="AQ48" s="342"/>
      <c r="AR48" s="342"/>
      <c r="AS48" s="483">
        <v>2</v>
      </c>
      <c r="AT48" s="149">
        <f t="shared" si="29"/>
        <v>2</v>
      </c>
      <c r="AU48" s="161">
        <f t="shared" si="8"/>
        <v>37</v>
      </c>
      <c r="AV48" s="483">
        <v>37</v>
      </c>
      <c r="AW48" s="429"/>
      <c r="AX48" s="430"/>
      <c r="AY48" s="430"/>
      <c r="AZ48" s="430"/>
      <c r="BA48" s="431"/>
      <c r="BB48" s="147">
        <f t="shared" si="33"/>
        <v>0</v>
      </c>
      <c r="BC48" s="128">
        <f t="shared" si="9"/>
        <v>99</v>
      </c>
      <c r="BD48" s="126">
        <f t="shared" si="10"/>
        <v>91</v>
      </c>
      <c r="BE48" s="126">
        <f t="shared" si="11"/>
        <v>3</v>
      </c>
      <c r="BF48" s="126">
        <f t="shared" si="12"/>
        <v>1</v>
      </c>
      <c r="BG48" s="126">
        <f t="shared" si="13"/>
        <v>1</v>
      </c>
      <c r="BH48" s="126">
        <f t="shared" si="14"/>
        <v>1</v>
      </c>
      <c r="BI48" s="126">
        <f t="shared" si="15"/>
        <v>2</v>
      </c>
      <c r="BJ48" s="127">
        <f t="shared" si="16"/>
        <v>8</v>
      </c>
      <c r="BK48" s="128">
        <f t="shared" si="17"/>
        <v>119</v>
      </c>
      <c r="BL48" s="126">
        <f t="shared" si="18"/>
        <v>114</v>
      </c>
      <c r="BM48" s="126">
        <f t="shared" si="19"/>
        <v>3</v>
      </c>
      <c r="BN48" s="126">
        <f t="shared" si="20"/>
        <v>2</v>
      </c>
      <c r="BO48" s="126">
        <f t="shared" si="21"/>
        <v>0</v>
      </c>
      <c r="BP48" s="126">
        <f t="shared" si="22"/>
        <v>0</v>
      </c>
      <c r="BQ48" s="126">
        <f t="shared" si="23"/>
        <v>0</v>
      </c>
      <c r="BR48" s="129">
        <f t="shared" si="24"/>
        <v>5</v>
      </c>
      <c r="BS48" s="106">
        <f>BJ48+BR48</f>
        <v>13</v>
      </c>
      <c r="BT48" s="86"/>
      <c r="BU48" s="18">
        <f>SUM(BC48,BK48)</f>
        <v>218</v>
      </c>
      <c r="BV48" s="18">
        <f>SUM(BD48,BL48)</f>
        <v>205</v>
      </c>
    </row>
    <row r="49" spans="1:72" ht="36.950000000000003" customHeight="1" thickBot="1" x14ac:dyDescent="0.3">
      <c r="A49" s="59" t="s">
        <v>46</v>
      </c>
      <c r="B49" s="60" t="s">
        <v>66</v>
      </c>
      <c r="C49" s="60" t="s">
        <v>148</v>
      </c>
      <c r="D49" s="61" t="s">
        <v>90</v>
      </c>
      <c r="E49" s="62" t="s">
        <v>91</v>
      </c>
      <c r="F49" s="63" t="s">
        <v>48</v>
      </c>
      <c r="G49" s="143">
        <f t="shared" si="1"/>
        <v>28</v>
      </c>
      <c r="H49" s="209">
        <v>23</v>
      </c>
      <c r="I49" s="439">
        <v>3</v>
      </c>
      <c r="J49" s="440"/>
      <c r="K49" s="440">
        <v>2</v>
      </c>
      <c r="L49" s="440"/>
      <c r="M49" s="441"/>
      <c r="N49" s="147">
        <f t="shared" si="31"/>
        <v>5</v>
      </c>
      <c r="O49" s="140">
        <f t="shared" si="2"/>
        <v>30</v>
      </c>
      <c r="P49" s="163">
        <v>30</v>
      </c>
      <c r="Q49" s="486"/>
      <c r="R49" s="445"/>
      <c r="S49" s="445"/>
      <c r="T49" s="445"/>
      <c r="U49" s="446"/>
      <c r="V49" s="148">
        <f t="shared" si="3"/>
        <v>0</v>
      </c>
      <c r="W49" s="142">
        <f t="shared" si="4"/>
        <v>23</v>
      </c>
      <c r="X49" s="163">
        <v>18</v>
      </c>
      <c r="Y49" s="486">
        <v>3</v>
      </c>
      <c r="Z49" s="445">
        <v>1</v>
      </c>
      <c r="AA49" s="445">
        <v>1</v>
      </c>
      <c r="AB49" s="445"/>
      <c r="AC49" s="446"/>
      <c r="AD49" s="147">
        <f t="shared" si="5"/>
        <v>5</v>
      </c>
      <c r="AE49" s="142">
        <f t="shared" si="6"/>
        <v>35</v>
      </c>
      <c r="AF49" s="163">
        <v>34</v>
      </c>
      <c r="AG49" s="444">
        <v>1</v>
      </c>
      <c r="AH49" s="445"/>
      <c r="AI49" s="445"/>
      <c r="AJ49" s="445"/>
      <c r="AK49" s="446"/>
      <c r="AL49" s="149">
        <f t="shared" si="32"/>
        <v>1</v>
      </c>
      <c r="AM49" s="143">
        <f t="shared" si="7"/>
        <v>21</v>
      </c>
      <c r="AN49" s="163">
        <v>21</v>
      </c>
      <c r="AO49" s="482"/>
      <c r="AP49" s="470"/>
      <c r="AQ49" s="470"/>
      <c r="AR49" s="470"/>
      <c r="AS49" s="471"/>
      <c r="AT49" s="149">
        <f t="shared" si="29"/>
        <v>0</v>
      </c>
      <c r="AU49" s="145">
        <f>AV49+BB49</f>
        <v>23</v>
      </c>
      <c r="AV49" s="163">
        <v>23</v>
      </c>
      <c r="AW49" s="520"/>
      <c r="AX49" s="459"/>
      <c r="AY49" s="459"/>
      <c r="AZ49" s="459"/>
      <c r="BA49" s="553"/>
      <c r="BB49" s="147">
        <f t="shared" si="33"/>
        <v>0</v>
      </c>
      <c r="BC49" s="115">
        <f t="shared" si="9"/>
        <v>72</v>
      </c>
      <c r="BD49" s="115">
        <f t="shared" si="10"/>
        <v>62</v>
      </c>
      <c r="BE49" s="115">
        <f t="shared" si="11"/>
        <v>6</v>
      </c>
      <c r="BF49" s="115">
        <f t="shared" si="12"/>
        <v>1</v>
      </c>
      <c r="BG49" s="115">
        <f t="shared" si="13"/>
        <v>3</v>
      </c>
      <c r="BH49" s="115">
        <f t="shared" si="14"/>
        <v>0</v>
      </c>
      <c r="BI49" s="115">
        <f t="shared" si="15"/>
        <v>0</v>
      </c>
      <c r="BJ49" s="116">
        <f t="shared" si="16"/>
        <v>10</v>
      </c>
      <c r="BK49" s="120">
        <f t="shared" si="17"/>
        <v>88</v>
      </c>
      <c r="BL49" s="115">
        <f t="shared" si="18"/>
        <v>87</v>
      </c>
      <c r="BM49" s="115">
        <f t="shared" si="19"/>
        <v>1</v>
      </c>
      <c r="BN49" s="115">
        <f t="shared" si="20"/>
        <v>0</v>
      </c>
      <c r="BO49" s="115">
        <f t="shared" si="21"/>
        <v>0</v>
      </c>
      <c r="BP49" s="115">
        <f t="shared" si="22"/>
        <v>0</v>
      </c>
      <c r="BQ49" s="115">
        <f t="shared" si="23"/>
        <v>0</v>
      </c>
      <c r="BR49" s="121">
        <f t="shared" si="24"/>
        <v>1</v>
      </c>
      <c r="BS49" s="103">
        <f>BJ49+BR49</f>
        <v>11</v>
      </c>
      <c r="BT49" s="86"/>
    </row>
    <row r="50" spans="1:72" ht="36.950000000000003" customHeight="1" thickBot="1" x14ac:dyDescent="0.3">
      <c r="A50" s="59" t="s">
        <v>46</v>
      </c>
      <c r="B50" s="60" t="s">
        <v>67</v>
      </c>
      <c r="C50" s="60" t="s">
        <v>129</v>
      </c>
      <c r="D50" s="61" t="s">
        <v>90</v>
      </c>
      <c r="E50" s="62" t="s">
        <v>91</v>
      </c>
      <c r="F50" s="63" t="s">
        <v>48</v>
      </c>
      <c r="G50" s="143">
        <f t="shared" si="1"/>
        <v>16</v>
      </c>
      <c r="H50" s="184">
        <v>9</v>
      </c>
      <c r="I50" s="415">
        <v>6</v>
      </c>
      <c r="J50" s="416"/>
      <c r="K50" s="416"/>
      <c r="L50" s="416">
        <v>1</v>
      </c>
      <c r="M50" s="417"/>
      <c r="N50" s="147">
        <f>SUM(I50:M50)</f>
        <v>7</v>
      </c>
      <c r="O50" s="140">
        <f t="shared" si="2"/>
        <v>24</v>
      </c>
      <c r="P50" s="138">
        <v>19</v>
      </c>
      <c r="Q50" s="399">
        <v>3</v>
      </c>
      <c r="R50" s="388">
        <v>1</v>
      </c>
      <c r="S50" s="388">
        <v>1</v>
      </c>
      <c r="T50" s="388"/>
      <c r="U50" s="389"/>
      <c r="V50" s="148">
        <f>SUM(Q50:U50)</f>
        <v>5</v>
      </c>
      <c r="W50" s="142">
        <f t="shared" si="4"/>
        <v>22</v>
      </c>
      <c r="X50" s="138">
        <v>16</v>
      </c>
      <c r="Y50" s="399">
        <v>6</v>
      </c>
      <c r="Z50" s="388"/>
      <c r="AA50" s="388"/>
      <c r="AB50" s="388"/>
      <c r="AC50" s="389"/>
      <c r="AD50" s="147">
        <f>SUM(Y50:AC50)</f>
        <v>6</v>
      </c>
      <c r="AE50" s="142">
        <f t="shared" si="6"/>
        <v>12</v>
      </c>
      <c r="AF50" s="138">
        <v>12</v>
      </c>
      <c r="AG50" s="387"/>
      <c r="AH50" s="388"/>
      <c r="AI50" s="388"/>
      <c r="AJ50" s="388"/>
      <c r="AK50" s="389"/>
      <c r="AL50" s="149">
        <f>SUM(AG50:AK50)</f>
        <v>0</v>
      </c>
      <c r="AM50" s="143">
        <f t="shared" si="7"/>
        <v>16</v>
      </c>
      <c r="AN50" s="455">
        <v>16</v>
      </c>
      <c r="AO50" s="456"/>
      <c r="AP50" s="335"/>
      <c r="AQ50" s="335"/>
      <c r="AR50" s="335"/>
      <c r="AS50" s="455"/>
      <c r="AT50" s="149">
        <f t="shared" si="29"/>
        <v>0</v>
      </c>
      <c r="AU50" s="145">
        <f t="shared" si="8"/>
        <v>19</v>
      </c>
      <c r="AV50" s="150">
        <v>19</v>
      </c>
      <c r="AW50" s="426"/>
      <c r="AX50" s="416"/>
      <c r="AY50" s="416"/>
      <c r="AZ50" s="416"/>
      <c r="BA50" s="552"/>
      <c r="BB50" s="147">
        <f t="shared" si="33"/>
        <v>0</v>
      </c>
      <c r="BC50" s="115">
        <f t="shared" si="9"/>
        <v>54</v>
      </c>
      <c r="BD50" s="115">
        <f t="shared" si="10"/>
        <v>41</v>
      </c>
      <c r="BE50" s="115">
        <f t="shared" si="11"/>
        <v>12</v>
      </c>
      <c r="BF50" s="115">
        <f t="shared" si="12"/>
        <v>0</v>
      </c>
      <c r="BG50" s="115">
        <f t="shared" si="13"/>
        <v>0</v>
      </c>
      <c r="BH50" s="115">
        <f t="shared" si="14"/>
        <v>1</v>
      </c>
      <c r="BI50" s="115">
        <f t="shared" si="15"/>
        <v>0</v>
      </c>
      <c r="BJ50" s="116">
        <f t="shared" si="16"/>
        <v>13</v>
      </c>
      <c r="BK50" s="120">
        <f t="shared" si="17"/>
        <v>55</v>
      </c>
      <c r="BL50" s="115">
        <f t="shared" si="18"/>
        <v>50</v>
      </c>
      <c r="BM50" s="115">
        <f t="shared" si="19"/>
        <v>3</v>
      </c>
      <c r="BN50" s="115">
        <f t="shared" si="20"/>
        <v>1</v>
      </c>
      <c r="BO50" s="115">
        <f t="shared" si="21"/>
        <v>1</v>
      </c>
      <c r="BP50" s="115">
        <f t="shared" si="22"/>
        <v>0</v>
      </c>
      <c r="BQ50" s="115">
        <f t="shared" si="23"/>
        <v>0</v>
      </c>
      <c r="BR50" s="121">
        <f t="shared" si="24"/>
        <v>5</v>
      </c>
      <c r="BS50" s="103">
        <f t="shared" ref="BS50:BS89" si="36">BJ50+BR50</f>
        <v>18</v>
      </c>
      <c r="BT50" s="86"/>
    </row>
    <row r="51" spans="1:72" ht="36.950000000000003" customHeight="1" thickBot="1" x14ac:dyDescent="0.3">
      <c r="A51" s="59" t="s">
        <v>46</v>
      </c>
      <c r="B51" s="60" t="s">
        <v>68</v>
      </c>
      <c r="C51" s="60" t="s">
        <v>149</v>
      </c>
      <c r="D51" s="61" t="s">
        <v>90</v>
      </c>
      <c r="E51" s="62" t="s">
        <v>91</v>
      </c>
      <c r="F51" s="63" t="s">
        <v>48</v>
      </c>
      <c r="G51" s="143">
        <f t="shared" si="1"/>
        <v>35</v>
      </c>
      <c r="H51" s="184">
        <v>23</v>
      </c>
      <c r="I51" s="415">
        <v>6</v>
      </c>
      <c r="J51" s="416">
        <v>4</v>
      </c>
      <c r="K51" s="416">
        <v>2</v>
      </c>
      <c r="L51" s="416"/>
      <c r="M51" s="417"/>
      <c r="N51" s="147">
        <f t="shared" si="31"/>
        <v>12</v>
      </c>
      <c r="O51" s="140">
        <f t="shared" si="2"/>
        <v>33</v>
      </c>
      <c r="P51" s="455">
        <v>31</v>
      </c>
      <c r="Q51" s="334">
        <v>2</v>
      </c>
      <c r="R51" s="335"/>
      <c r="S51" s="335"/>
      <c r="T51" s="335"/>
      <c r="U51" s="455"/>
      <c r="V51" s="148">
        <f t="shared" si="3"/>
        <v>2</v>
      </c>
      <c r="W51" s="142">
        <f t="shared" si="4"/>
        <v>29</v>
      </c>
      <c r="X51" s="455">
        <v>23</v>
      </c>
      <c r="Y51" s="334">
        <v>2</v>
      </c>
      <c r="Z51" s="335">
        <v>2</v>
      </c>
      <c r="AA51" s="335">
        <v>2</v>
      </c>
      <c r="AB51" s="335"/>
      <c r="AC51" s="455"/>
      <c r="AD51" s="147">
        <f t="shared" si="5"/>
        <v>6</v>
      </c>
      <c r="AE51" s="142">
        <f t="shared" si="6"/>
        <v>49</v>
      </c>
      <c r="AF51" s="138">
        <v>40</v>
      </c>
      <c r="AG51" s="387">
        <v>1</v>
      </c>
      <c r="AH51" s="388">
        <v>6</v>
      </c>
      <c r="AI51" s="388">
        <v>2</v>
      </c>
      <c r="AJ51" s="388"/>
      <c r="AK51" s="389"/>
      <c r="AL51" s="149">
        <f t="shared" si="32"/>
        <v>9</v>
      </c>
      <c r="AM51" s="143">
        <f t="shared" si="7"/>
        <v>23</v>
      </c>
      <c r="AN51" s="455">
        <v>21</v>
      </c>
      <c r="AO51" s="456"/>
      <c r="AP51" s="335">
        <v>2</v>
      </c>
      <c r="AQ51" s="335"/>
      <c r="AR51" s="335"/>
      <c r="AS51" s="455"/>
      <c r="AT51" s="149">
        <f t="shared" si="29"/>
        <v>2</v>
      </c>
      <c r="AU51" s="145">
        <f t="shared" si="8"/>
        <v>30</v>
      </c>
      <c r="AV51" s="150">
        <v>28</v>
      </c>
      <c r="AW51" s="426">
        <v>1</v>
      </c>
      <c r="AX51" s="416">
        <v>1</v>
      </c>
      <c r="AY51" s="416"/>
      <c r="AZ51" s="416"/>
      <c r="BA51" s="552"/>
      <c r="BB51" s="147">
        <f t="shared" si="33"/>
        <v>2</v>
      </c>
      <c r="BC51" s="115">
        <f t="shared" si="9"/>
        <v>87</v>
      </c>
      <c r="BD51" s="115">
        <f t="shared" si="10"/>
        <v>67</v>
      </c>
      <c r="BE51" s="115">
        <f t="shared" si="11"/>
        <v>8</v>
      </c>
      <c r="BF51" s="115">
        <f t="shared" si="12"/>
        <v>8</v>
      </c>
      <c r="BG51" s="115">
        <f t="shared" si="13"/>
        <v>4</v>
      </c>
      <c r="BH51" s="115">
        <f t="shared" si="14"/>
        <v>0</v>
      </c>
      <c r="BI51" s="115">
        <f t="shared" si="15"/>
        <v>0</v>
      </c>
      <c r="BJ51" s="116">
        <f t="shared" si="16"/>
        <v>20</v>
      </c>
      <c r="BK51" s="120">
        <f t="shared" si="17"/>
        <v>112</v>
      </c>
      <c r="BL51" s="115">
        <f t="shared" si="18"/>
        <v>99</v>
      </c>
      <c r="BM51" s="115">
        <f t="shared" si="19"/>
        <v>4</v>
      </c>
      <c r="BN51" s="115">
        <f t="shared" si="20"/>
        <v>7</v>
      </c>
      <c r="BO51" s="115">
        <f t="shared" si="21"/>
        <v>2</v>
      </c>
      <c r="BP51" s="115">
        <f t="shared" si="22"/>
        <v>0</v>
      </c>
      <c r="BQ51" s="115">
        <f t="shared" si="23"/>
        <v>0</v>
      </c>
      <c r="BR51" s="121">
        <f t="shared" si="24"/>
        <v>13</v>
      </c>
      <c r="BS51" s="103">
        <f>BJ51+BR51</f>
        <v>33</v>
      </c>
      <c r="BT51" s="86"/>
    </row>
    <row r="52" spans="1:72" ht="36.950000000000003" customHeight="1" thickBot="1" x14ac:dyDescent="0.3">
      <c r="A52" s="59" t="s">
        <v>46</v>
      </c>
      <c r="B52" s="60" t="s">
        <v>69</v>
      </c>
      <c r="C52" s="60" t="s">
        <v>70</v>
      </c>
      <c r="D52" s="61" t="s">
        <v>90</v>
      </c>
      <c r="E52" s="62" t="s">
        <v>91</v>
      </c>
      <c r="F52" s="63" t="s">
        <v>48</v>
      </c>
      <c r="G52" s="143">
        <f t="shared" si="1"/>
        <v>15</v>
      </c>
      <c r="H52" s="162">
        <v>15</v>
      </c>
      <c r="I52" s="396"/>
      <c r="J52" s="397"/>
      <c r="K52" s="397"/>
      <c r="L52" s="397"/>
      <c r="M52" s="398"/>
      <c r="N52" s="147">
        <f t="shared" si="31"/>
        <v>0</v>
      </c>
      <c r="O52" s="140">
        <f t="shared" si="2"/>
        <v>11</v>
      </c>
      <c r="P52" s="185">
        <v>11</v>
      </c>
      <c r="Q52" s="474"/>
      <c r="R52" s="475"/>
      <c r="S52" s="475"/>
      <c r="T52" s="475"/>
      <c r="U52" s="476"/>
      <c r="V52" s="148">
        <f t="shared" si="3"/>
        <v>0</v>
      </c>
      <c r="W52" s="142">
        <f t="shared" si="4"/>
        <v>13</v>
      </c>
      <c r="X52" s="185">
        <v>9</v>
      </c>
      <c r="Y52" s="474">
        <v>3</v>
      </c>
      <c r="Z52" s="475"/>
      <c r="AA52" s="475"/>
      <c r="AB52" s="475">
        <v>1</v>
      </c>
      <c r="AC52" s="476"/>
      <c r="AD52" s="147">
        <f t="shared" si="5"/>
        <v>4</v>
      </c>
      <c r="AE52" s="142">
        <f t="shared" si="6"/>
        <v>25</v>
      </c>
      <c r="AF52" s="185">
        <v>24</v>
      </c>
      <c r="AG52" s="513">
        <v>1</v>
      </c>
      <c r="AH52" s="475"/>
      <c r="AI52" s="475"/>
      <c r="AJ52" s="475"/>
      <c r="AK52" s="476"/>
      <c r="AL52" s="149">
        <f t="shared" si="32"/>
        <v>1</v>
      </c>
      <c r="AM52" s="143">
        <f t="shared" si="7"/>
        <v>15</v>
      </c>
      <c r="AN52" s="185">
        <v>13</v>
      </c>
      <c r="AO52" s="513">
        <v>2</v>
      </c>
      <c r="AP52" s="335"/>
      <c r="AQ52" s="335"/>
      <c r="AR52" s="335"/>
      <c r="AS52" s="455"/>
      <c r="AT52" s="149">
        <f t="shared" si="29"/>
        <v>2</v>
      </c>
      <c r="AU52" s="145">
        <f t="shared" si="8"/>
        <v>11</v>
      </c>
      <c r="AV52" s="185">
        <v>10</v>
      </c>
      <c r="AW52" s="513">
        <v>1</v>
      </c>
      <c r="AX52" s="416"/>
      <c r="AY52" s="416"/>
      <c r="AZ52" s="416"/>
      <c r="BA52" s="552"/>
      <c r="BB52" s="147">
        <f t="shared" si="33"/>
        <v>1</v>
      </c>
      <c r="BC52" s="115">
        <f t="shared" si="9"/>
        <v>43</v>
      </c>
      <c r="BD52" s="115">
        <f t="shared" si="10"/>
        <v>37</v>
      </c>
      <c r="BE52" s="115">
        <f t="shared" si="11"/>
        <v>5</v>
      </c>
      <c r="BF52" s="115">
        <f t="shared" si="12"/>
        <v>0</v>
      </c>
      <c r="BG52" s="115">
        <f t="shared" si="13"/>
        <v>0</v>
      </c>
      <c r="BH52" s="115">
        <f t="shared" si="14"/>
        <v>1</v>
      </c>
      <c r="BI52" s="115">
        <f t="shared" si="15"/>
        <v>0</v>
      </c>
      <c r="BJ52" s="116">
        <f t="shared" si="16"/>
        <v>6</v>
      </c>
      <c r="BK52" s="120">
        <f t="shared" si="17"/>
        <v>47</v>
      </c>
      <c r="BL52" s="115">
        <f t="shared" si="18"/>
        <v>45</v>
      </c>
      <c r="BM52" s="115">
        <f t="shared" si="19"/>
        <v>2</v>
      </c>
      <c r="BN52" s="115">
        <f t="shared" si="20"/>
        <v>0</v>
      </c>
      <c r="BO52" s="115">
        <f t="shared" si="21"/>
        <v>0</v>
      </c>
      <c r="BP52" s="115">
        <f t="shared" si="22"/>
        <v>0</v>
      </c>
      <c r="BQ52" s="115">
        <f t="shared" si="23"/>
        <v>0</v>
      </c>
      <c r="BR52" s="121">
        <f t="shared" si="24"/>
        <v>2</v>
      </c>
      <c r="BS52" s="103">
        <f t="shared" si="36"/>
        <v>8</v>
      </c>
      <c r="BT52" s="86"/>
    </row>
    <row r="53" spans="1:72" ht="36.950000000000003" customHeight="1" thickBot="1" x14ac:dyDescent="0.3">
      <c r="A53" s="59" t="s">
        <v>46</v>
      </c>
      <c r="B53" s="60" t="s">
        <v>71</v>
      </c>
      <c r="C53" s="60" t="s">
        <v>150</v>
      </c>
      <c r="D53" s="61" t="s">
        <v>90</v>
      </c>
      <c r="E53" s="62" t="s">
        <v>91</v>
      </c>
      <c r="F53" s="63" t="s">
        <v>48</v>
      </c>
      <c r="G53" s="143">
        <f t="shared" si="1"/>
        <v>12</v>
      </c>
      <c r="H53" s="184">
        <v>9</v>
      </c>
      <c r="I53" s="442"/>
      <c r="J53" s="416">
        <v>2</v>
      </c>
      <c r="K53" s="416">
        <v>1</v>
      </c>
      <c r="L53" s="416"/>
      <c r="M53" s="417"/>
      <c r="N53" s="147">
        <f t="shared" si="31"/>
        <v>3</v>
      </c>
      <c r="O53" s="140">
        <f t="shared" si="2"/>
        <v>17</v>
      </c>
      <c r="P53" s="455">
        <v>14</v>
      </c>
      <c r="Q53" s="334"/>
      <c r="R53" s="335">
        <v>1</v>
      </c>
      <c r="S53" s="335">
        <v>2</v>
      </c>
      <c r="T53" s="335"/>
      <c r="U53" s="455"/>
      <c r="V53" s="148">
        <f t="shared" si="3"/>
        <v>3</v>
      </c>
      <c r="W53" s="142">
        <f t="shared" si="4"/>
        <v>22</v>
      </c>
      <c r="X53" s="138">
        <v>14</v>
      </c>
      <c r="Y53" s="334">
        <v>3</v>
      </c>
      <c r="Z53" s="335">
        <v>2</v>
      </c>
      <c r="AA53" s="335">
        <v>3</v>
      </c>
      <c r="AB53" s="335"/>
      <c r="AC53" s="455"/>
      <c r="AD53" s="147">
        <f t="shared" si="5"/>
        <v>8</v>
      </c>
      <c r="AE53" s="142">
        <f t="shared" si="6"/>
        <v>20</v>
      </c>
      <c r="AF53" s="138">
        <v>19</v>
      </c>
      <c r="AG53" s="387"/>
      <c r="AH53" s="388"/>
      <c r="AI53" s="388">
        <v>1</v>
      </c>
      <c r="AJ53" s="388"/>
      <c r="AK53" s="389"/>
      <c r="AL53" s="149">
        <f t="shared" si="32"/>
        <v>1</v>
      </c>
      <c r="AM53" s="143">
        <f t="shared" si="7"/>
        <v>10</v>
      </c>
      <c r="AN53" s="455">
        <v>9</v>
      </c>
      <c r="AO53" s="456"/>
      <c r="AP53" s="335">
        <v>1</v>
      </c>
      <c r="AQ53" s="335"/>
      <c r="AR53" s="335"/>
      <c r="AS53" s="455"/>
      <c r="AT53" s="149">
        <f t="shared" si="29"/>
        <v>1</v>
      </c>
      <c r="AU53" s="195">
        <f t="shared" si="8"/>
        <v>22</v>
      </c>
      <c r="AV53" s="138">
        <v>19</v>
      </c>
      <c r="AW53" s="387">
        <v>1</v>
      </c>
      <c r="AX53" s="388">
        <v>1</v>
      </c>
      <c r="AY53" s="388">
        <v>1</v>
      </c>
      <c r="AZ53" s="388"/>
      <c r="BA53" s="389"/>
      <c r="BB53" s="147">
        <f t="shared" si="33"/>
        <v>3</v>
      </c>
      <c r="BC53" s="115">
        <f t="shared" si="9"/>
        <v>44</v>
      </c>
      <c r="BD53" s="115">
        <f t="shared" si="10"/>
        <v>32</v>
      </c>
      <c r="BE53" s="115">
        <f t="shared" si="11"/>
        <v>3</v>
      </c>
      <c r="BF53" s="115">
        <f t="shared" si="12"/>
        <v>5</v>
      </c>
      <c r="BG53" s="115">
        <f t="shared" si="13"/>
        <v>4</v>
      </c>
      <c r="BH53" s="115">
        <f t="shared" si="14"/>
        <v>0</v>
      </c>
      <c r="BI53" s="115">
        <f t="shared" si="15"/>
        <v>0</v>
      </c>
      <c r="BJ53" s="116">
        <f t="shared" si="16"/>
        <v>12</v>
      </c>
      <c r="BK53" s="120">
        <f t="shared" si="17"/>
        <v>59</v>
      </c>
      <c r="BL53" s="115">
        <f t="shared" si="18"/>
        <v>52</v>
      </c>
      <c r="BM53" s="115">
        <f t="shared" si="19"/>
        <v>1</v>
      </c>
      <c r="BN53" s="115">
        <f t="shared" si="20"/>
        <v>2</v>
      </c>
      <c r="BO53" s="115">
        <f t="shared" si="21"/>
        <v>4</v>
      </c>
      <c r="BP53" s="115">
        <f t="shared" si="22"/>
        <v>0</v>
      </c>
      <c r="BQ53" s="115">
        <f t="shared" si="23"/>
        <v>0</v>
      </c>
      <c r="BR53" s="121">
        <f t="shared" si="24"/>
        <v>7</v>
      </c>
      <c r="BS53" s="103">
        <f t="shared" si="36"/>
        <v>19</v>
      </c>
      <c r="BT53" s="86"/>
    </row>
    <row r="54" spans="1:72" ht="36.950000000000003" customHeight="1" thickBot="1" x14ac:dyDescent="0.3">
      <c r="A54" s="59" t="s">
        <v>46</v>
      </c>
      <c r="B54" s="60" t="s">
        <v>72</v>
      </c>
      <c r="C54" s="60" t="s">
        <v>73</v>
      </c>
      <c r="D54" s="61" t="s">
        <v>90</v>
      </c>
      <c r="E54" s="62" t="s">
        <v>91</v>
      </c>
      <c r="F54" s="63" t="s">
        <v>48</v>
      </c>
      <c r="G54" s="143">
        <f t="shared" si="1"/>
        <v>21</v>
      </c>
      <c r="H54" s="210">
        <v>16</v>
      </c>
      <c r="I54" s="443">
        <v>5</v>
      </c>
      <c r="J54" s="397"/>
      <c r="K54" s="397"/>
      <c r="L54" s="397"/>
      <c r="M54" s="398"/>
      <c r="N54" s="147">
        <f t="shared" si="31"/>
        <v>5</v>
      </c>
      <c r="O54" s="140">
        <f t="shared" si="2"/>
        <v>15</v>
      </c>
      <c r="P54" s="185">
        <v>15</v>
      </c>
      <c r="Q54" s="487"/>
      <c r="R54" s="488"/>
      <c r="S54" s="488"/>
      <c r="T54" s="488"/>
      <c r="U54" s="489"/>
      <c r="V54" s="148">
        <f t="shared" si="3"/>
        <v>0</v>
      </c>
      <c r="W54" s="142">
        <f t="shared" si="4"/>
        <v>18</v>
      </c>
      <c r="X54" s="211">
        <v>18</v>
      </c>
      <c r="Y54" s="515"/>
      <c r="Z54" s="516"/>
      <c r="AA54" s="516"/>
      <c r="AB54" s="516"/>
      <c r="AC54" s="517"/>
      <c r="AD54" s="147">
        <f t="shared" si="5"/>
        <v>0</v>
      </c>
      <c r="AE54" s="142">
        <f t="shared" si="6"/>
        <v>15</v>
      </c>
      <c r="AF54" s="179">
        <v>15</v>
      </c>
      <c r="AG54" s="531"/>
      <c r="AH54" s="532"/>
      <c r="AI54" s="532"/>
      <c r="AJ54" s="532"/>
      <c r="AK54" s="533"/>
      <c r="AL54" s="149">
        <f t="shared" si="32"/>
        <v>0</v>
      </c>
      <c r="AM54" s="143">
        <f t="shared" si="7"/>
        <v>14</v>
      </c>
      <c r="AN54" s="211">
        <v>14</v>
      </c>
      <c r="AO54" s="547"/>
      <c r="AP54" s="548"/>
      <c r="AQ54" s="548"/>
      <c r="AR54" s="548"/>
      <c r="AS54" s="549"/>
      <c r="AT54" s="149">
        <f t="shared" si="29"/>
        <v>0</v>
      </c>
      <c r="AU54" s="145">
        <f t="shared" si="8"/>
        <v>17</v>
      </c>
      <c r="AV54" s="179">
        <v>17</v>
      </c>
      <c r="AW54" s="559"/>
      <c r="AX54" s="560"/>
      <c r="AY54" s="560"/>
      <c r="AZ54" s="560"/>
      <c r="BA54" s="561"/>
      <c r="BB54" s="147">
        <f t="shared" si="33"/>
        <v>0</v>
      </c>
      <c r="BC54" s="115">
        <f t="shared" si="9"/>
        <v>53</v>
      </c>
      <c r="BD54" s="115">
        <f t="shared" si="10"/>
        <v>48</v>
      </c>
      <c r="BE54" s="115">
        <f t="shared" si="11"/>
        <v>5</v>
      </c>
      <c r="BF54" s="115">
        <f t="shared" si="12"/>
        <v>0</v>
      </c>
      <c r="BG54" s="115">
        <f t="shared" si="13"/>
        <v>0</v>
      </c>
      <c r="BH54" s="115">
        <f t="shared" si="14"/>
        <v>0</v>
      </c>
      <c r="BI54" s="115">
        <f t="shared" si="15"/>
        <v>0</v>
      </c>
      <c r="BJ54" s="116">
        <f t="shared" si="16"/>
        <v>5</v>
      </c>
      <c r="BK54" s="120">
        <f t="shared" si="17"/>
        <v>47</v>
      </c>
      <c r="BL54" s="115">
        <f t="shared" si="18"/>
        <v>47</v>
      </c>
      <c r="BM54" s="115">
        <f t="shared" si="19"/>
        <v>0</v>
      </c>
      <c r="BN54" s="115">
        <f t="shared" si="20"/>
        <v>0</v>
      </c>
      <c r="BO54" s="115">
        <f t="shared" si="21"/>
        <v>0</v>
      </c>
      <c r="BP54" s="115">
        <f t="shared" si="22"/>
        <v>0</v>
      </c>
      <c r="BQ54" s="115">
        <f t="shared" si="23"/>
        <v>0</v>
      </c>
      <c r="BR54" s="121">
        <f t="shared" si="24"/>
        <v>0</v>
      </c>
      <c r="BS54" s="103">
        <f t="shared" si="36"/>
        <v>5</v>
      </c>
      <c r="BT54" s="86"/>
    </row>
    <row r="55" spans="1:72" ht="36.950000000000003" customHeight="1" thickBot="1" x14ac:dyDescent="0.3">
      <c r="A55" s="59" t="s">
        <v>46</v>
      </c>
      <c r="B55" s="60" t="s">
        <v>74</v>
      </c>
      <c r="C55" s="60" t="s">
        <v>75</v>
      </c>
      <c r="D55" s="61" t="s">
        <v>90</v>
      </c>
      <c r="E55" s="62" t="s">
        <v>91</v>
      </c>
      <c r="F55" s="63" t="s">
        <v>48</v>
      </c>
      <c r="G55" s="143">
        <f t="shared" si="1"/>
        <v>9</v>
      </c>
      <c r="H55" s="162">
        <v>8</v>
      </c>
      <c r="I55" s="396">
        <v>1</v>
      </c>
      <c r="J55" s="397"/>
      <c r="K55" s="397"/>
      <c r="L55" s="397"/>
      <c r="M55" s="398"/>
      <c r="N55" s="147">
        <f>SUM(I55:M55)</f>
        <v>1</v>
      </c>
      <c r="O55" s="140">
        <f t="shared" si="2"/>
        <v>7</v>
      </c>
      <c r="P55" s="185">
        <v>7</v>
      </c>
      <c r="Q55" s="474"/>
      <c r="R55" s="475"/>
      <c r="S55" s="475"/>
      <c r="T55" s="475"/>
      <c r="U55" s="476"/>
      <c r="V55" s="148">
        <f>SUM(Q55:U55)</f>
        <v>0</v>
      </c>
      <c r="W55" s="142">
        <f t="shared" si="4"/>
        <v>11</v>
      </c>
      <c r="X55" s="185">
        <v>10</v>
      </c>
      <c r="Y55" s="334">
        <v>1</v>
      </c>
      <c r="Z55" s="335"/>
      <c r="AA55" s="335"/>
      <c r="AB55" s="335"/>
      <c r="AC55" s="455"/>
      <c r="AD55" s="147">
        <f>SUM(Y55:AC55)</f>
        <v>1</v>
      </c>
      <c r="AE55" s="142">
        <f t="shared" si="6"/>
        <v>10</v>
      </c>
      <c r="AF55" s="185">
        <v>10</v>
      </c>
      <c r="AG55" s="513"/>
      <c r="AH55" s="475"/>
      <c r="AI55" s="475"/>
      <c r="AJ55" s="475"/>
      <c r="AK55" s="476"/>
      <c r="AL55" s="149">
        <f>SUM(AG55:AK55)</f>
        <v>0</v>
      </c>
      <c r="AM55" s="143">
        <f t="shared" si="7"/>
        <v>9</v>
      </c>
      <c r="AN55" s="185">
        <v>7</v>
      </c>
      <c r="AO55" s="456">
        <v>2</v>
      </c>
      <c r="AP55" s="335"/>
      <c r="AQ55" s="335"/>
      <c r="AR55" s="335"/>
      <c r="AS55" s="455"/>
      <c r="AT55" s="149">
        <f>SUM(AO55:AS55)</f>
        <v>2</v>
      </c>
      <c r="AU55" s="145">
        <f t="shared" si="8"/>
        <v>6</v>
      </c>
      <c r="AV55" s="163">
        <v>5</v>
      </c>
      <c r="AW55" s="415">
        <v>1</v>
      </c>
      <c r="AX55" s="416"/>
      <c r="AY55" s="416"/>
      <c r="AZ55" s="416"/>
      <c r="BA55" s="552"/>
      <c r="BB55" s="147">
        <f>SUM(AW55:BA55)</f>
        <v>1</v>
      </c>
      <c r="BC55" s="115">
        <f t="shared" si="9"/>
        <v>29</v>
      </c>
      <c r="BD55" s="115">
        <f t="shared" si="10"/>
        <v>25</v>
      </c>
      <c r="BE55" s="115">
        <f t="shared" si="11"/>
        <v>4</v>
      </c>
      <c r="BF55" s="115">
        <f t="shared" si="12"/>
        <v>0</v>
      </c>
      <c r="BG55" s="115">
        <f t="shared" si="13"/>
        <v>0</v>
      </c>
      <c r="BH55" s="115">
        <f t="shared" si="14"/>
        <v>0</v>
      </c>
      <c r="BI55" s="115">
        <f t="shared" si="15"/>
        <v>0</v>
      </c>
      <c r="BJ55" s="116">
        <f t="shared" si="16"/>
        <v>4</v>
      </c>
      <c r="BK55" s="120">
        <f t="shared" si="17"/>
        <v>23</v>
      </c>
      <c r="BL55" s="115">
        <f t="shared" si="18"/>
        <v>22</v>
      </c>
      <c r="BM55" s="115">
        <f t="shared" si="19"/>
        <v>1</v>
      </c>
      <c r="BN55" s="115">
        <f t="shared" si="20"/>
        <v>0</v>
      </c>
      <c r="BO55" s="115">
        <f t="shared" si="21"/>
        <v>0</v>
      </c>
      <c r="BP55" s="115">
        <f t="shared" si="22"/>
        <v>0</v>
      </c>
      <c r="BQ55" s="115">
        <f t="shared" si="23"/>
        <v>0</v>
      </c>
      <c r="BR55" s="121">
        <f t="shared" si="24"/>
        <v>1</v>
      </c>
      <c r="BS55" s="103">
        <f t="shared" si="36"/>
        <v>5</v>
      </c>
      <c r="BT55" s="86"/>
    </row>
    <row r="56" spans="1:72" ht="36.950000000000003" customHeight="1" thickBot="1" x14ac:dyDescent="0.3">
      <c r="A56" s="59" t="s">
        <v>46</v>
      </c>
      <c r="B56" s="60" t="s">
        <v>76</v>
      </c>
      <c r="C56" s="60" t="s">
        <v>151</v>
      </c>
      <c r="D56" s="61" t="s">
        <v>90</v>
      </c>
      <c r="E56" s="62" t="s">
        <v>91</v>
      </c>
      <c r="F56" s="63" t="s">
        <v>48</v>
      </c>
      <c r="G56" s="143">
        <f t="shared" si="1"/>
        <v>23</v>
      </c>
      <c r="H56" s="162">
        <v>20</v>
      </c>
      <c r="I56" s="415">
        <v>2</v>
      </c>
      <c r="J56" s="416"/>
      <c r="K56" s="416"/>
      <c r="L56" s="416"/>
      <c r="M56" s="417">
        <v>1</v>
      </c>
      <c r="N56" s="147">
        <f t="shared" si="31"/>
        <v>3</v>
      </c>
      <c r="O56" s="140">
        <f t="shared" si="2"/>
        <v>21</v>
      </c>
      <c r="P56" s="185">
        <v>19</v>
      </c>
      <c r="Q56" s="334"/>
      <c r="R56" s="335"/>
      <c r="S56" s="335">
        <v>1</v>
      </c>
      <c r="T56" s="335"/>
      <c r="U56" s="455">
        <v>1</v>
      </c>
      <c r="V56" s="148">
        <f t="shared" si="3"/>
        <v>2</v>
      </c>
      <c r="W56" s="142">
        <f t="shared" si="4"/>
        <v>19</v>
      </c>
      <c r="X56" s="185">
        <v>13</v>
      </c>
      <c r="Y56" s="334">
        <v>2</v>
      </c>
      <c r="Z56" s="335">
        <v>2</v>
      </c>
      <c r="AA56" s="335"/>
      <c r="AB56" s="335">
        <v>1</v>
      </c>
      <c r="AC56" s="455">
        <v>1</v>
      </c>
      <c r="AD56" s="147">
        <f t="shared" si="5"/>
        <v>6</v>
      </c>
      <c r="AE56" s="142">
        <f t="shared" si="6"/>
        <v>26</v>
      </c>
      <c r="AF56" s="185">
        <v>26</v>
      </c>
      <c r="AG56" s="387"/>
      <c r="AH56" s="388"/>
      <c r="AI56" s="388"/>
      <c r="AJ56" s="388"/>
      <c r="AK56" s="389"/>
      <c r="AL56" s="149">
        <f t="shared" si="32"/>
        <v>0</v>
      </c>
      <c r="AM56" s="143">
        <f t="shared" si="7"/>
        <v>14</v>
      </c>
      <c r="AN56" s="185">
        <v>14</v>
      </c>
      <c r="AO56" s="456"/>
      <c r="AP56" s="335"/>
      <c r="AQ56" s="335"/>
      <c r="AR56" s="335"/>
      <c r="AS56" s="455"/>
      <c r="AT56" s="149">
        <f t="shared" si="29"/>
        <v>0</v>
      </c>
      <c r="AU56" s="145">
        <f t="shared" si="8"/>
        <v>11</v>
      </c>
      <c r="AV56" s="163">
        <v>11</v>
      </c>
      <c r="AW56" s="399"/>
      <c r="AX56" s="416"/>
      <c r="AY56" s="416"/>
      <c r="AZ56" s="416"/>
      <c r="BA56" s="552"/>
      <c r="BB56" s="147">
        <f t="shared" si="33"/>
        <v>0</v>
      </c>
      <c r="BC56" s="115">
        <f t="shared" si="9"/>
        <v>56</v>
      </c>
      <c r="BD56" s="115">
        <f t="shared" si="10"/>
        <v>47</v>
      </c>
      <c r="BE56" s="115">
        <f t="shared" si="11"/>
        <v>4</v>
      </c>
      <c r="BF56" s="115">
        <f t="shared" si="12"/>
        <v>2</v>
      </c>
      <c r="BG56" s="115">
        <f t="shared" si="13"/>
        <v>0</v>
      </c>
      <c r="BH56" s="115">
        <f t="shared" si="14"/>
        <v>1</v>
      </c>
      <c r="BI56" s="115">
        <f t="shared" si="15"/>
        <v>2</v>
      </c>
      <c r="BJ56" s="116">
        <f t="shared" si="16"/>
        <v>9</v>
      </c>
      <c r="BK56" s="120">
        <f t="shared" si="17"/>
        <v>58</v>
      </c>
      <c r="BL56" s="115">
        <f t="shared" si="18"/>
        <v>56</v>
      </c>
      <c r="BM56" s="115">
        <f t="shared" si="19"/>
        <v>0</v>
      </c>
      <c r="BN56" s="115">
        <f t="shared" si="20"/>
        <v>0</v>
      </c>
      <c r="BO56" s="115">
        <f t="shared" si="21"/>
        <v>1</v>
      </c>
      <c r="BP56" s="115">
        <f t="shared" si="22"/>
        <v>0</v>
      </c>
      <c r="BQ56" s="115">
        <f t="shared" si="23"/>
        <v>1</v>
      </c>
      <c r="BR56" s="121">
        <f t="shared" si="24"/>
        <v>2</v>
      </c>
      <c r="BS56" s="103">
        <f t="shared" si="36"/>
        <v>11</v>
      </c>
      <c r="BT56" s="86"/>
    </row>
    <row r="57" spans="1:72" ht="36.950000000000003" customHeight="1" thickBot="1" x14ac:dyDescent="0.3">
      <c r="A57" s="59" t="s">
        <v>46</v>
      </c>
      <c r="B57" s="60" t="s">
        <v>77</v>
      </c>
      <c r="C57" s="60" t="s">
        <v>152</v>
      </c>
      <c r="D57" s="61" t="s">
        <v>90</v>
      </c>
      <c r="E57" s="62" t="s">
        <v>91</v>
      </c>
      <c r="F57" s="63" t="s">
        <v>48</v>
      </c>
      <c r="G57" s="143">
        <f t="shared" si="1"/>
        <v>7</v>
      </c>
      <c r="H57" s="184">
        <v>4</v>
      </c>
      <c r="I57" s="415">
        <v>1</v>
      </c>
      <c r="J57" s="416"/>
      <c r="K57" s="416"/>
      <c r="L57" s="416">
        <v>1</v>
      </c>
      <c r="M57" s="417">
        <v>1</v>
      </c>
      <c r="N57" s="147">
        <f t="shared" si="31"/>
        <v>3</v>
      </c>
      <c r="O57" s="140">
        <f t="shared" si="2"/>
        <v>15</v>
      </c>
      <c r="P57" s="138">
        <v>9</v>
      </c>
      <c r="Q57" s="387">
        <v>1</v>
      </c>
      <c r="R57" s="388"/>
      <c r="S57" s="388"/>
      <c r="T57" s="388"/>
      <c r="U57" s="389">
        <v>5</v>
      </c>
      <c r="V57" s="148">
        <f t="shared" si="3"/>
        <v>6</v>
      </c>
      <c r="W57" s="142">
        <f t="shared" si="4"/>
        <v>6</v>
      </c>
      <c r="X57" s="138">
        <v>4</v>
      </c>
      <c r="Y57" s="399"/>
      <c r="Z57" s="388"/>
      <c r="AA57" s="388"/>
      <c r="AB57" s="388"/>
      <c r="AC57" s="389">
        <v>2</v>
      </c>
      <c r="AD57" s="147">
        <f t="shared" si="5"/>
        <v>2</v>
      </c>
      <c r="AE57" s="142">
        <f t="shared" si="6"/>
        <v>9</v>
      </c>
      <c r="AF57" s="138">
        <v>9</v>
      </c>
      <c r="AG57" s="387"/>
      <c r="AH57" s="388"/>
      <c r="AI57" s="388"/>
      <c r="AJ57" s="388"/>
      <c r="AK57" s="389"/>
      <c r="AL57" s="149">
        <f t="shared" si="32"/>
        <v>0</v>
      </c>
      <c r="AM57" s="143">
        <f t="shared" si="7"/>
        <v>6</v>
      </c>
      <c r="AN57" s="138">
        <v>6</v>
      </c>
      <c r="AO57" s="456"/>
      <c r="AP57" s="335"/>
      <c r="AQ57" s="335"/>
      <c r="AR57" s="335"/>
      <c r="AS57" s="455"/>
      <c r="AT57" s="149">
        <f t="shared" si="29"/>
        <v>0</v>
      </c>
      <c r="AU57" s="145">
        <f t="shared" si="8"/>
        <v>4</v>
      </c>
      <c r="AV57" s="146">
        <v>4</v>
      </c>
      <c r="AW57" s="444"/>
      <c r="AX57" s="427"/>
      <c r="AY57" s="427"/>
      <c r="AZ57" s="427"/>
      <c r="BA57" s="555"/>
      <c r="BB57" s="147">
        <f t="shared" si="33"/>
        <v>0</v>
      </c>
      <c r="BC57" s="115">
        <f t="shared" si="9"/>
        <v>19</v>
      </c>
      <c r="BD57" s="115">
        <f t="shared" si="10"/>
        <v>14</v>
      </c>
      <c r="BE57" s="115">
        <f t="shared" si="11"/>
        <v>1</v>
      </c>
      <c r="BF57" s="115">
        <f t="shared" si="12"/>
        <v>0</v>
      </c>
      <c r="BG57" s="115">
        <f t="shared" si="13"/>
        <v>0</v>
      </c>
      <c r="BH57" s="115">
        <f t="shared" si="14"/>
        <v>1</v>
      </c>
      <c r="BI57" s="115">
        <f t="shared" si="15"/>
        <v>3</v>
      </c>
      <c r="BJ57" s="116">
        <f t="shared" si="16"/>
        <v>5</v>
      </c>
      <c r="BK57" s="120">
        <f t="shared" si="17"/>
        <v>28</v>
      </c>
      <c r="BL57" s="115">
        <f t="shared" si="18"/>
        <v>22</v>
      </c>
      <c r="BM57" s="115">
        <f t="shared" si="19"/>
        <v>1</v>
      </c>
      <c r="BN57" s="115">
        <f t="shared" si="20"/>
        <v>0</v>
      </c>
      <c r="BO57" s="115">
        <f t="shared" si="21"/>
        <v>0</v>
      </c>
      <c r="BP57" s="115">
        <f t="shared" si="22"/>
        <v>0</v>
      </c>
      <c r="BQ57" s="115">
        <f t="shared" si="23"/>
        <v>5</v>
      </c>
      <c r="BR57" s="121">
        <f t="shared" si="24"/>
        <v>6</v>
      </c>
      <c r="BS57" s="103">
        <f t="shared" si="36"/>
        <v>11</v>
      </c>
      <c r="BT57" s="86"/>
    </row>
    <row r="58" spans="1:72" ht="36.950000000000003" customHeight="1" thickBot="1" x14ac:dyDescent="0.3">
      <c r="A58" s="59" t="s">
        <v>46</v>
      </c>
      <c r="B58" s="60" t="s">
        <v>78</v>
      </c>
      <c r="C58" s="60" t="s">
        <v>79</v>
      </c>
      <c r="D58" s="61" t="s">
        <v>90</v>
      </c>
      <c r="E58" s="62" t="s">
        <v>91</v>
      </c>
      <c r="F58" s="63" t="s">
        <v>48</v>
      </c>
      <c r="G58" s="143">
        <f t="shared" si="1"/>
        <v>24</v>
      </c>
      <c r="H58" s="211">
        <v>15</v>
      </c>
      <c r="I58" s="443">
        <v>4</v>
      </c>
      <c r="J58" s="397">
        <v>1</v>
      </c>
      <c r="K58" s="397">
        <v>3</v>
      </c>
      <c r="L58" s="397"/>
      <c r="M58" s="398">
        <v>1</v>
      </c>
      <c r="N58" s="147">
        <f>SUM(I58:M58)</f>
        <v>9</v>
      </c>
      <c r="O58" s="140">
        <f t="shared" si="2"/>
        <v>17</v>
      </c>
      <c r="P58" s="179">
        <v>16</v>
      </c>
      <c r="Q58" s="486">
        <v>1</v>
      </c>
      <c r="R58" s="445"/>
      <c r="S58" s="445"/>
      <c r="T58" s="445"/>
      <c r="U58" s="446"/>
      <c r="V58" s="148">
        <f>SUM(Q58:U58)</f>
        <v>1</v>
      </c>
      <c r="W58" s="142">
        <f t="shared" si="4"/>
        <v>17</v>
      </c>
      <c r="X58" s="211">
        <v>11</v>
      </c>
      <c r="Y58" s="443">
        <v>3</v>
      </c>
      <c r="Z58" s="397">
        <v>2</v>
      </c>
      <c r="AA58" s="397">
        <v>1</v>
      </c>
      <c r="AB58" s="397"/>
      <c r="AC58" s="398"/>
      <c r="AD58" s="147">
        <f>SUM(Y58:AC58)</f>
        <v>6</v>
      </c>
      <c r="AE58" s="142">
        <f t="shared" si="6"/>
        <v>16</v>
      </c>
      <c r="AF58" s="179">
        <v>12</v>
      </c>
      <c r="AG58" s="534">
        <v>2</v>
      </c>
      <c r="AH58" s="535">
        <v>1</v>
      </c>
      <c r="AI58" s="535">
        <v>1</v>
      </c>
      <c r="AJ58" s="535"/>
      <c r="AK58" s="536"/>
      <c r="AL58" s="149">
        <f>SUM(AG58:AK58)</f>
        <v>4</v>
      </c>
      <c r="AM58" s="143">
        <f t="shared" si="7"/>
        <v>15</v>
      </c>
      <c r="AN58" s="211">
        <v>14</v>
      </c>
      <c r="AO58" s="547"/>
      <c r="AP58" s="548"/>
      <c r="AQ58" s="548">
        <v>1</v>
      </c>
      <c r="AR58" s="548"/>
      <c r="AS58" s="549"/>
      <c r="AT58" s="149">
        <f>SUM(AO58:AS58)</f>
        <v>1</v>
      </c>
      <c r="AU58" s="145">
        <f t="shared" si="8"/>
        <v>16</v>
      </c>
      <c r="AV58" s="179">
        <v>16</v>
      </c>
      <c r="AW58" s="534"/>
      <c r="AX58" s="562"/>
      <c r="AY58" s="562"/>
      <c r="AZ58" s="562"/>
      <c r="BA58" s="563"/>
      <c r="BB58" s="147">
        <f>SUM(AW58:BA58)</f>
        <v>0</v>
      </c>
      <c r="BC58" s="115">
        <f t="shared" si="9"/>
        <v>56</v>
      </c>
      <c r="BD58" s="115">
        <f t="shared" si="10"/>
        <v>40</v>
      </c>
      <c r="BE58" s="115">
        <f t="shared" si="11"/>
        <v>7</v>
      </c>
      <c r="BF58" s="115">
        <f t="shared" si="12"/>
        <v>3</v>
      </c>
      <c r="BG58" s="115">
        <f t="shared" si="13"/>
        <v>5</v>
      </c>
      <c r="BH58" s="115">
        <f t="shared" si="14"/>
        <v>0</v>
      </c>
      <c r="BI58" s="115">
        <f t="shared" si="15"/>
        <v>1</v>
      </c>
      <c r="BJ58" s="116">
        <f t="shared" si="16"/>
        <v>16</v>
      </c>
      <c r="BK58" s="120">
        <f t="shared" si="17"/>
        <v>49</v>
      </c>
      <c r="BL58" s="115">
        <f t="shared" si="18"/>
        <v>44</v>
      </c>
      <c r="BM58" s="115">
        <f t="shared" si="19"/>
        <v>3</v>
      </c>
      <c r="BN58" s="115">
        <f t="shared" si="20"/>
        <v>1</v>
      </c>
      <c r="BO58" s="115">
        <f t="shared" si="21"/>
        <v>1</v>
      </c>
      <c r="BP58" s="115">
        <f t="shared" si="22"/>
        <v>0</v>
      </c>
      <c r="BQ58" s="115">
        <f t="shared" si="23"/>
        <v>0</v>
      </c>
      <c r="BR58" s="121">
        <f t="shared" si="24"/>
        <v>5</v>
      </c>
      <c r="BS58" s="103">
        <f t="shared" si="36"/>
        <v>21</v>
      </c>
      <c r="BT58" s="86"/>
    </row>
    <row r="59" spans="1:72" ht="36.950000000000003" customHeight="1" thickBot="1" x14ac:dyDescent="0.3">
      <c r="A59" s="59" t="s">
        <v>46</v>
      </c>
      <c r="B59" s="60" t="s">
        <v>80</v>
      </c>
      <c r="C59" s="60" t="s">
        <v>153</v>
      </c>
      <c r="D59" s="61" t="s">
        <v>90</v>
      </c>
      <c r="E59" s="62" t="s">
        <v>91</v>
      </c>
      <c r="F59" s="63" t="s">
        <v>48</v>
      </c>
      <c r="G59" s="143">
        <f t="shared" si="1"/>
        <v>28</v>
      </c>
      <c r="H59" s="184">
        <v>10</v>
      </c>
      <c r="I59" s="415">
        <v>5</v>
      </c>
      <c r="J59" s="416">
        <v>3</v>
      </c>
      <c r="K59" s="416">
        <v>5</v>
      </c>
      <c r="L59" s="416"/>
      <c r="M59" s="417">
        <v>5</v>
      </c>
      <c r="N59" s="147">
        <f>SUM(I59:M59)</f>
        <v>18</v>
      </c>
      <c r="O59" s="140">
        <f t="shared" si="2"/>
        <v>25</v>
      </c>
      <c r="P59" s="455">
        <v>24</v>
      </c>
      <c r="Q59" s="334"/>
      <c r="R59" s="335"/>
      <c r="S59" s="335"/>
      <c r="T59" s="335"/>
      <c r="U59" s="455">
        <v>1</v>
      </c>
      <c r="V59" s="148">
        <f>SUM(Q59:U59)</f>
        <v>1</v>
      </c>
      <c r="W59" s="142">
        <f t="shared" si="4"/>
        <v>8</v>
      </c>
      <c r="X59" s="455">
        <v>2</v>
      </c>
      <c r="Y59" s="334">
        <v>1</v>
      </c>
      <c r="Z59" s="335">
        <v>2</v>
      </c>
      <c r="AA59" s="335">
        <v>2</v>
      </c>
      <c r="AB59" s="335"/>
      <c r="AC59" s="455">
        <v>1</v>
      </c>
      <c r="AD59" s="147">
        <f t="shared" ref="AD59:AD66" si="37">SUM(Y59:AC59)</f>
        <v>6</v>
      </c>
      <c r="AE59" s="142">
        <f t="shared" si="6"/>
        <v>19</v>
      </c>
      <c r="AF59" s="138">
        <v>16</v>
      </c>
      <c r="AG59" s="387"/>
      <c r="AH59" s="388">
        <v>1</v>
      </c>
      <c r="AI59" s="388">
        <v>1</v>
      </c>
      <c r="AJ59" s="388"/>
      <c r="AK59" s="389">
        <v>1</v>
      </c>
      <c r="AL59" s="149">
        <f t="shared" ref="AL59:AL66" si="38">SUM(AG59:AK59)</f>
        <v>3</v>
      </c>
      <c r="AM59" s="143">
        <f t="shared" si="7"/>
        <v>18</v>
      </c>
      <c r="AN59" s="455">
        <v>13</v>
      </c>
      <c r="AO59" s="456">
        <v>3</v>
      </c>
      <c r="AP59" s="335"/>
      <c r="AQ59" s="335"/>
      <c r="AR59" s="335"/>
      <c r="AS59" s="455">
        <v>2</v>
      </c>
      <c r="AT59" s="149">
        <f t="shared" ref="AT59:AT66" si="39">SUM(AO59:AS59)</f>
        <v>5</v>
      </c>
      <c r="AU59" s="145">
        <f t="shared" si="8"/>
        <v>11</v>
      </c>
      <c r="AV59" s="184">
        <v>10</v>
      </c>
      <c r="AW59" s="415"/>
      <c r="AX59" s="416"/>
      <c r="AY59" s="416"/>
      <c r="AZ59" s="416"/>
      <c r="BA59" s="552">
        <v>1</v>
      </c>
      <c r="BB59" s="147">
        <f t="shared" ref="BB59:BB65" si="40">SUM(AW59:BA59)</f>
        <v>1</v>
      </c>
      <c r="BC59" s="115">
        <f t="shared" si="9"/>
        <v>54</v>
      </c>
      <c r="BD59" s="115">
        <f t="shared" si="10"/>
        <v>25</v>
      </c>
      <c r="BE59" s="115">
        <f t="shared" si="11"/>
        <v>9</v>
      </c>
      <c r="BF59" s="115">
        <f t="shared" si="12"/>
        <v>5</v>
      </c>
      <c r="BG59" s="115">
        <f t="shared" si="13"/>
        <v>7</v>
      </c>
      <c r="BH59" s="115">
        <f t="shared" si="14"/>
        <v>0</v>
      </c>
      <c r="BI59" s="115">
        <f t="shared" si="15"/>
        <v>8</v>
      </c>
      <c r="BJ59" s="116">
        <f t="shared" si="16"/>
        <v>29</v>
      </c>
      <c r="BK59" s="120">
        <f t="shared" si="17"/>
        <v>55</v>
      </c>
      <c r="BL59" s="115">
        <f t="shared" si="18"/>
        <v>50</v>
      </c>
      <c r="BM59" s="115">
        <f t="shared" si="19"/>
        <v>0</v>
      </c>
      <c r="BN59" s="115">
        <f t="shared" si="20"/>
        <v>1</v>
      </c>
      <c r="BO59" s="115">
        <f t="shared" si="21"/>
        <v>1</v>
      </c>
      <c r="BP59" s="115">
        <f t="shared" si="22"/>
        <v>0</v>
      </c>
      <c r="BQ59" s="115">
        <f t="shared" si="23"/>
        <v>3</v>
      </c>
      <c r="BR59" s="121">
        <f t="shared" si="24"/>
        <v>5</v>
      </c>
      <c r="BS59" s="103">
        <f t="shared" si="36"/>
        <v>34</v>
      </c>
      <c r="BT59" s="86"/>
    </row>
    <row r="60" spans="1:72" ht="36.950000000000003" customHeight="1" thickBot="1" x14ac:dyDescent="0.3">
      <c r="A60" s="59" t="s">
        <v>46</v>
      </c>
      <c r="B60" s="60" t="s">
        <v>81</v>
      </c>
      <c r="C60" s="60" t="s">
        <v>82</v>
      </c>
      <c r="D60" s="61" t="s">
        <v>90</v>
      </c>
      <c r="E60" s="62" t="s">
        <v>91</v>
      </c>
      <c r="F60" s="63" t="s">
        <v>48</v>
      </c>
      <c r="G60" s="143">
        <f t="shared" si="1"/>
        <v>10</v>
      </c>
      <c r="H60" s="184">
        <v>10</v>
      </c>
      <c r="I60" s="415"/>
      <c r="J60" s="416"/>
      <c r="K60" s="416"/>
      <c r="L60" s="416"/>
      <c r="M60" s="417"/>
      <c r="N60" s="147">
        <f t="shared" si="31"/>
        <v>0</v>
      </c>
      <c r="O60" s="140">
        <f t="shared" si="2"/>
        <v>21</v>
      </c>
      <c r="P60" s="455">
        <v>21</v>
      </c>
      <c r="Q60" s="334"/>
      <c r="R60" s="335"/>
      <c r="S60" s="335"/>
      <c r="T60" s="335"/>
      <c r="U60" s="455"/>
      <c r="V60" s="148">
        <f>SUM(Q60:U60)</f>
        <v>0</v>
      </c>
      <c r="W60" s="142">
        <f t="shared" si="4"/>
        <v>11</v>
      </c>
      <c r="X60" s="455">
        <v>11</v>
      </c>
      <c r="Y60" s="334"/>
      <c r="Z60" s="335"/>
      <c r="AA60" s="335"/>
      <c r="AB60" s="335"/>
      <c r="AC60" s="455"/>
      <c r="AD60" s="147">
        <f t="shared" si="37"/>
        <v>0</v>
      </c>
      <c r="AE60" s="142">
        <f t="shared" si="6"/>
        <v>20</v>
      </c>
      <c r="AF60" s="138">
        <v>20</v>
      </c>
      <c r="AG60" s="387"/>
      <c r="AH60" s="388"/>
      <c r="AI60" s="388"/>
      <c r="AJ60" s="388"/>
      <c r="AK60" s="389"/>
      <c r="AL60" s="149">
        <f t="shared" si="38"/>
        <v>0</v>
      </c>
      <c r="AM60" s="143">
        <f t="shared" si="7"/>
        <v>21</v>
      </c>
      <c r="AN60" s="455">
        <v>19</v>
      </c>
      <c r="AO60" s="456"/>
      <c r="AP60" s="335">
        <v>2</v>
      </c>
      <c r="AQ60" s="335"/>
      <c r="AR60" s="335"/>
      <c r="AS60" s="455"/>
      <c r="AT60" s="149">
        <f t="shared" si="39"/>
        <v>2</v>
      </c>
      <c r="AU60" s="145">
        <f t="shared" si="8"/>
        <v>17</v>
      </c>
      <c r="AV60" s="150">
        <v>17</v>
      </c>
      <c r="AW60" s="426"/>
      <c r="AX60" s="427"/>
      <c r="AY60" s="427"/>
      <c r="AZ60" s="427"/>
      <c r="BA60" s="555"/>
      <c r="BB60" s="147">
        <f t="shared" si="40"/>
        <v>0</v>
      </c>
      <c r="BC60" s="115">
        <f t="shared" si="9"/>
        <v>42</v>
      </c>
      <c r="BD60" s="115">
        <f t="shared" si="10"/>
        <v>40</v>
      </c>
      <c r="BE60" s="115">
        <f t="shared" si="11"/>
        <v>0</v>
      </c>
      <c r="BF60" s="115">
        <f t="shared" si="12"/>
        <v>2</v>
      </c>
      <c r="BG60" s="115">
        <f t="shared" si="13"/>
        <v>0</v>
      </c>
      <c r="BH60" s="115">
        <f t="shared" si="14"/>
        <v>0</v>
      </c>
      <c r="BI60" s="115">
        <f t="shared" si="15"/>
        <v>0</v>
      </c>
      <c r="BJ60" s="116">
        <f t="shared" si="16"/>
        <v>2</v>
      </c>
      <c r="BK60" s="120">
        <f t="shared" si="17"/>
        <v>58</v>
      </c>
      <c r="BL60" s="115">
        <f t="shared" si="18"/>
        <v>58</v>
      </c>
      <c r="BM60" s="115">
        <f t="shared" si="19"/>
        <v>0</v>
      </c>
      <c r="BN60" s="115">
        <f t="shared" si="20"/>
        <v>0</v>
      </c>
      <c r="BO60" s="115">
        <f t="shared" si="21"/>
        <v>0</v>
      </c>
      <c r="BP60" s="115">
        <f t="shared" si="22"/>
        <v>0</v>
      </c>
      <c r="BQ60" s="115">
        <f t="shared" si="23"/>
        <v>0</v>
      </c>
      <c r="BR60" s="121">
        <f t="shared" si="24"/>
        <v>0</v>
      </c>
      <c r="BS60" s="103">
        <f t="shared" si="36"/>
        <v>2</v>
      </c>
      <c r="BT60" s="86"/>
    </row>
    <row r="61" spans="1:72" ht="36.950000000000003" customHeight="1" thickBot="1" x14ac:dyDescent="0.3">
      <c r="A61" s="59" t="s">
        <v>46</v>
      </c>
      <c r="B61" s="60" t="s">
        <v>83</v>
      </c>
      <c r="C61" s="60" t="s">
        <v>154</v>
      </c>
      <c r="D61" s="61" t="s">
        <v>90</v>
      </c>
      <c r="E61" s="62" t="s">
        <v>91</v>
      </c>
      <c r="F61" s="63" t="s">
        <v>48</v>
      </c>
      <c r="G61" s="143">
        <f t="shared" si="1"/>
        <v>22</v>
      </c>
      <c r="H61" s="162">
        <v>14</v>
      </c>
      <c r="I61" s="415">
        <v>5</v>
      </c>
      <c r="J61" s="416">
        <v>1</v>
      </c>
      <c r="K61" s="416">
        <v>1</v>
      </c>
      <c r="L61" s="416">
        <v>1</v>
      </c>
      <c r="M61" s="417"/>
      <c r="N61" s="147">
        <f t="shared" si="31"/>
        <v>8</v>
      </c>
      <c r="O61" s="140">
        <f t="shared" si="2"/>
        <v>23</v>
      </c>
      <c r="P61" s="185">
        <v>22</v>
      </c>
      <c r="Q61" s="334">
        <v>1</v>
      </c>
      <c r="R61" s="335"/>
      <c r="S61" s="335"/>
      <c r="T61" s="335">
        <v>0</v>
      </c>
      <c r="U61" s="455">
        <v>0</v>
      </c>
      <c r="V61" s="148">
        <f t="shared" si="3"/>
        <v>1</v>
      </c>
      <c r="W61" s="142">
        <f t="shared" si="4"/>
        <v>29</v>
      </c>
      <c r="X61" s="185">
        <v>20</v>
      </c>
      <c r="Y61" s="334">
        <v>3</v>
      </c>
      <c r="Z61" s="335">
        <v>5</v>
      </c>
      <c r="AA61" s="335">
        <v>1</v>
      </c>
      <c r="AB61" s="335"/>
      <c r="AC61" s="455"/>
      <c r="AD61" s="147">
        <f t="shared" si="37"/>
        <v>9</v>
      </c>
      <c r="AE61" s="142">
        <f t="shared" si="6"/>
        <v>24</v>
      </c>
      <c r="AF61" s="185">
        <v>22</v>
      </c>
      <c r="AG61" s="387">
        <v>1</v>
      </c>
      <c r="AH61" s="388">
        <v>1</v>
      </c>
      <c r="AI61" s="388"/>
      <c r="AJ61" s="388"/>
      <c r="AK61" s="389"/>
      <c r="AL61" s="149">
        <f t="shared" si="38"/>
        <v>2</v>
      </c>
      <c r="AM61" s="143">
        <f t="shared" si="7"/>
        <v>23</v>
      </c>
      <c r="AN61" s="185">
        <v>23</v>
      </c>
      <c r="AO61" s="513"/>
      <c r="AP61" s="475"/>
      <c r="AQ61" s="475"/>
      <c r="AR61" s="475"/>
      <c r="AS61" s="476"/>
      <c r="AT61" s="149">
        <f t="shared" si="39"/>
        <v>0</v>
      </c>
      <c r="AU61" s="145">
        <f t="shared" si="8"/>
        <v>16</v>
      </c>
      <c r="AV61" s="185">
        <v>16</v>
      </c>
      <c r="AW61" s="513"/>
      <c r="AX61" s="475"/>
      <c r="AY61" s="475"/>
      <c r="AZ61" s="475"/>
      <c r="BA61" s="476"/>
      <c r="BB61" s="147">
        <f t="shared" si="40"/>
        <v>0</v>
      </c>
      <c r="BC61" s="115">
        <f t="shared" si="9"/>
        <v>74</v>
      </c>
      <c r="BD61" s="115">
        <f t="shared" si="10"/>
        <v>57</v>
      </c>
      <c r="BE61" s="115">
        <f t="shared" si="11"/>
        <v>8</v>
      </c>
      <c r="BF61" s="115">
        <f t="shared" si="12"/>
        <v>6</v>
      </c>
      <c r="BG61" s="115">
        <f t="shared" si="13"/>
        <v>2</v>
      </c>
      <c r="BH61" s="115">
        <f t="shared" si="14"/>
        <v>1</v>
      </c>
      <c r="BI61" s="115">
        <f t="shared" si="15"/>
        <v>0</v>
      </c>
      <c r="BJ61" s="116">
        <f t="shared" si="16"/>
        <v>17</v>
      </c>
      <c r="BK61" s="120">
        <f t="shared" si="17"/>
        <v>63</v>
      </c>
      <c r="BL61" s="115">
        <f t="shared" si="18"/>
        <v>60</v>
      </c>
      <c r="BM61" s="115">
        <f t="shared" si="19"/>
        <v>2</v>
      </c>
      <c r="BN61" s="115">
        <f t="shared" si="20"/>
        <v>1</v>
      </c>
      <c r="BO61" s="115">
        <f t="shared" si="21"/>
        <v>0</v>
      </c>
      <c r="BP61" s="115">
        <f t="shared" si="22"/>
        <v>0</v>
      </c>
      <c r="BQ61" s="115">
        <f t="shared" si="23"/>
        <v>0</v>
      </c>
      <c r="BR61" s="121">
        <f t="shared" si="24"/>
        <v>3</v>
      </c>
      <c r="BS61" s="103">
        <f t="shared" si="36"/>
        <v>20</v>
      </c>
      <c r="BT61" s="86"/>
    </row>
    <row r="62" spans="1:72" ht="36.950000000000003" customHeight="1" thickBot="1" x14ac:dyDescent="0.3">
      <c r="A62" s="59" t="s">
        <v>46</v>
      </c>
      <c r="B62" s="60" t="s">
        <v>84</v>
      </c>
      <c r="C62" s="60" t="s">
        <v>155</v>
      </c>
      <c r="D62" s="61" t="s">
        <v>90</v>
      </c>
      <c r="E62" s="62" t="s">
        <v>91</v>
      </c>
      <c r="F62" s="63" t="s">
        <v>48</v>
      </c>
      <c r="G62" s="143">
        <f t="shared" si="1"/>
        <v>19</v>
      </c>
      <c r="H62" s="184">
        <v>15</v>
      </c>
      <c r="I62" s="415">
        <v>2</v>
      </c>
      <c r="J62" s="416">
        <v>1</v>
      </c>
      <c r="K62" s="416">
        <v>1</v>
      </c>
      <c r="L62" s="416"/>
      <c r="M62" s="417"/>
      <c r="N62" s="147">
        <f t="shared" ref="N62:N67" si="41">SUM(I62:M62)</f>
        <v>4</v>
      </c>
      <c r="O62" s="140">
        <f t="shared" si="2"/>
        <v>22</v>
      </c>
      <c r="P62" s="138">
        <v>21</v>
      </c>
      <c r="Q62" s="334"/>
      <c r="R62" s="335">
        <v>1</v>
      </c>
      <c r="S62" s="335"/>
      <c r="T62" s="335"/>
      <c r="U62" s="455"/>
      <c r="V62" s="148">
        <f t="shared" ref="V62:V67" si="42">SUM(Q62:U62)</f>
        <v>1</v>
      </c>
      <c r="W62" s="142">
        <f t="shared" si="4"/>
        <v>20</v>
      </c>
      <c r="X62" s="138">
        <v>19</v>
      </c>
      <c r="Y62" s="334">
        <v>1</v>
      </c>
      <c r="Z62" s="335"/>
      <c r="AA62" s="335"/>
      <c r="AB62" s="335"/>
      <c r="AC62" s="455"/>
      <c r="AD62" s="147">
        <f t="shared" si="37"/>
        <v>1</v>
      </c>
      <c r="AE62" s="142">
        <f t="shared" si="6"/>
        <v>17</v>
      </c>
      <c r="AF62" s="138">
        <v>17</v>
      </c>
      <c r="AG62" s="387"/>
      <c r="AH62" s="388"/>
      <c r="AI62" s="388"/>
      <c r="AJ62" s="388"/>
      <c r="AK62" s="389"/>
      <c r="AL62" s="149">
        <f t="shared" si="38"/>
        <v>0</v>
      </c>
      <c r="AM62" s="143">
        <f t="shared" si="7"/>
        <v>19</v>
      </c>
      <c r="AN62" s="138">
        <v>19</v>
      </c>
      <c r="AO62" s="456"/>
      <c r="AP62" s="335"/>
      <c r="AQ62" s="335"/>
      <c r="AR62" s="335"/>
      <c r="AS62" s="455"/>
      <c r="AT62" s="149">
        <f t="shared" si="39"/>
        <v>0</v>
      </c>
      <c r="AU62" s="145">
        <f t="shared" si="8"/>
        <v>14</v>
      </c>
      <c r="AV62" s="146">
        <v>14</v>
      </c>
      <c r="AW62" s="415"/>
      <c r="AX62" s="416"/>
      <c r="AY62" s="416"/>
      <c r="AZ62" s="416"/>
      <c r="BA62" s="552"/>
      <c r="BB62" s="147">
        <f t="shared" si="40"/>
        <v>0</v>
      </c>
      <c r="BC62" s="115">
        <f t="shared" si="9"/>
        <v>58</v>
      </c>
      <c r="BD62" s="115">
        <f t="shared" si="10"/>
        <v>53</v>
      </c>
      <c r="BE62" s="115">
        <f t="shared" si="11"/>
        <v>3</v>
      </c>
      <c r="BF62" s="115">
        <f t="shared" si="12"/>
        <v>1</v>
      </c>
      <c r="BG62" s="115">
        <f t="shared" si="13"/>
        <v>1</v>
      </c>
      <c r="BH62" s="115">
        <f t="shared" si="14"/>
        <v>0</v>
      </c>
      <c r="BI62" s="115">
        <f t="shared" si="15"/>
        <v>0</v>
      </c>
      <c r="BJ62" s="116">
        <f t="shared" si="16"/>
        <v>5</v>
      </c>
      <c r="BK62" s="120">
        <f t="shared" si="17"/>
        <v>53</v>
      </c>
      <c r="BL62" s="115">
        <f t="shared" si="18"/>
        <v>52</v>
      </c>
      <c r="BM62" s="115">
        <f t="shared" si="19"/>
        <v>0</v>
      </c>
      <c r="BN62" s="115">
        <f t="shared" si="20"/>
        <v>1</v>
      </c>
      <c r="BO62" s="115">
        <f t="shared" si="21"/>
        <v>0</v>
      </c>
      <c r="BP62" s="115">
        <f t="shared" si="22"/>
        <v>0</v>
      </c>
      <c r="BQ62" s="115">
        <f t="shared" si="23"/>
        <v>0</v>
      </c>
      <c r="BR62" s="121">
        <f t="shared" si="24"/>
        <v>1</v>
      </c>
      <c r="BS62" s="103">
        <f t="shared" si="36"/>
        <v>6</v>
      </c>
      <c r="BT62" s="86"/>
    </row>
    <row r="63" spans="1:72" ht="36.950000000000003" customHeight="1" thickBot="1" x14ac:dyDescent="0.3">
      <c r="A63" s="59" t="s">
        <v>46</v>
      </c>
      <c r="B63" s="60" t="s">
        <v>85</v>
      </c>
      <c r="C63" s="60" t="s">
        <v>156</v>
      </c>
      <c r="D63" s="61" t="s">
        <v>90</v>
      </c>
      <c r="E63" s="62" t="s">
        <v>91</v>
      </c>
      <c r="F63" s="63" t="s">
        <v>48</v>
      </c>
      <c r="G63" s="143">
        <f t="shared" si="1"/>
        <v>9</v>
      </c>
      <c r="H63" s="184">
        <v>7</v>
      </c>
      <c r="I63" s="415"/>
      <c r="J63" s="416"/>
      <c r="K63" s="416">
        <v>2</v>
      </c>
      <c r="L63" s="416"/>
      <c r="M63" s="417"/>
      <c r="N63" s="147">
        <f t="shared" si="41"/>
        <v>2</v>
      </c>
      <c r="O63" s="140">
        <f t="shared" si="2"/>
        <v>14</v>
      </c>
      <c r="P63" s="138">
        <v>14</v>
      </c>
      <c r="Q63" s="334"/>
      <c r="R63" s="335"/>
      <c r="S63" s="335"/>
      <c r="T63" s="335"/>
      <c r="U63" s="455"/>
      <c r="V63" s="148">
        <f t="shared" si="42"/>
        <v>0</v>
      </c>
      <c r="W63" s="142">
        <f t="shared" si="4"/>
        <v>8</v>
      </c>
      <c r="X63" s="138">
        <v>8</v>
      </c>
      <c r="Y63" s="334"/>
      <c r="Z63" s="335"/>
      <c r="AA63" s="335"/>
      <c r="AB63" s="335"/>
      <c r="AC63" s="455"/>
      <c r="AD63" s="147">
        <f t="shared" si="37"/>
        <v>0</v>
      </c>
      <c r="AE63" s="142">
        <f t="shared" si="6"/>
        <v>7</v>
      </c>
      <c r="AF63" s="138">
        <v>7</v>
      </c>
      <c r="AG63" s="387"/>
      <c r="AH63" s="388"/>
      <c r="AI63" s="388"/>
      <c r="AJ63" s="388"/>
      <c r="AK63" s="389"/>
      <c r="AL63" s="149">
        <f t="shared" si="38"/>
        <v>0</v>
      </c>
      <c r="AM63" s="143">
        <f t="shared" si="7"/>
        <v>5</v>
      </c>
      <c r="AN63" s="138">
        <v>5</v>
      </c>
      <c r="AO63" s="456"/>
      <c r="AP63" s="335"/>
      <c r="AQ63" s="335"/>
      <c r="AR63" s="335"/>
      <c r="AS63" s="455"/>
      <c r="AT63" s="149">
        <f t="shared" si="39"/>
        <v>0</v>
      </c>
      <c r="AU63" s="145">
        <f t="shared" si="8"/>
        <v>7</v>
      </c>
      <c r="AV63" s="146">
        <v>7</v>
      </c>
      <c r="AW63" s="415"/>
      <c r="AX63" s="416"/>
      <c r="AY63" s="416"/>
      <c r="AZ63" s="416"/>
      <c r="BA63" s="552"/>
      <c r="BB63" s="147">
        <f t="shared" si="40"/>
        <v>0</v>
      </c>
      <c r="BC63" s="115">
        <f t="shared" si="9"/>
        <v>22</v>
      </c>
      <c r="BD63" s="115">
        <f t="shared" si="10"/>
        <v>20</v>
      </c>
      <c r="BE63" s="115">
        <f t="shared" si="11"/>
        <v>0</v>
      </c>
      <c r="BF63" s="115">
        <f t="shared" si="12"/>
        <v>0</v>
      </c>
      <c r="BG63" s="115">
        <f t="shared" si="13"/>
        <v>2</v>
      </c>
      <c r="BH63" s="115">
        <f t="shared" si="14"/>
        <v>0</v>
      </c>
      <c r="BI63" s="115">
        <f t="shared" si="15"/>
        <v>0</v>
      </c>
      <c r="BJ63" s="116">
        <f t="shared" si="16"/>
        <v>2</v>
      </c>
      <c r="BK63" s="120">
        <f t="shared" si="17"/>
        <v>28</v>
      </c>
      <c r="BL63" s="115">
        <f t="shared" si="18"/>
        <v>28</v>
      </c>
      <c r="BM63" s="115">
        <f t="shared" si="19"/>
        <v>0</v>
      </c>
      <c r="BN63" s="115">
        <f t="shared" si="20"/>
        <v>0</v>
      </c>
      <c r="BO63" s="115">
        <f t="shared" si="21"/>
        <v>0</v>
      </c>
      <c r="BP63" s="115">
        <f t="shared" si="22"/>
        <v>0</v>
      </c>
      <c r="BQ63" s="115">
        <f t="shared" si="23"/>
        <v>0</v>
      </c>
      <c r="BR63" s="121">
        <f t="shared" si="24"/>
        <v>0</v>
      </c>
      <c r="BS63" s="103">
        <f t="shared" si="36"/>
        <v>2</v>
      </c>
      <c r="BT63" s="86"/>
    </row>
    <row r="64" spans="1:72" ht="36.950000000000003" customHeight="1" thickBot="1" x14ac:dyDescent="0.3">
      <c r="A64" s="59" t="s">
        <v>46</v>
      </c>
      <c r="B64" s="60" t="s">
        <v>86</v>
      </c>
      <c r="C64" s="60" t="s">
        <v>87</v>
      </c>
      <c r="D64" s="61" t="s">
        <v>90</v>
      </c>
      <c r="E64" s="62" t="s">
        <v>91</v>
      </c>
      <c r="F64" s="63" t="s">
        <v>48</v>
      </c>
      <c r="G64" s="143">
        <f t="shared" si="1"/>
        <v>20</v>
      </c>
      <c r="H64" s="162">
        <v>14</v>
      </c>
      <c r="I64" s="396">
        <v>3</v>
      </c>
      <c r="J64" s="397"/>
      <c r="K64" s="397">
        <v>2</v>
      </c>
      <c r="L64" s="397">
        <v>1</v>
      </c>
      <c r="M64" s="398"/>
      <c r="N64" s="147">
        <f t="shared" si="41"/>
        <v>6</v>
      </c>
      <c r="O64" s="140">
        <f t="shared" si="2"/>
        <v>17</v>
      </c>
      <c r="P64" s="185">
        <v>14</v>
      </c>
      <c r="Q64" s="474">
        <v>2</v>
      </c>
      <c r="R64" s="475">
        <v>1</v>
      </c>
      <c r="S64" s="475"/>
      <c r="T64" s="475"/>
      <c r="U64" s="476"/>
      <c r="V64" s="148">
        <f t="shared" si="42"/>
        <v>3</v>
      </c>
      <c r="W64" s="142">
        <f t="shared" si="4"/>
        <v>14</v>
      </c>
      <c r="X64" s="185">
        <v>10</v>
      </c>
      <c r="Y64" s="334">
        <v>2</v>
      </c>
      <c r="Z64" s="335">
        <v>1</v>
      </c>
      <c r="AA64" s="335"/>
      <c r="AB64" s="335"/>
      <c r="AC64" s="455">
        <v>1</v>
      </c>
      <c r="AD64" s="147">
        <f t="shared" si="37"/>
        <v>4</v>
      </c>
      <c r="AE64" s="142">
        <f t="shared" si="6"/>
        <v>13</v>
      </c>
      <c r="AF64" s="185">
        <v>9</v>
      </c>
      <c r="AG64" s="387">
        <v>4</v>
      </c>
      <c r="AH64" s="388"/>
      <c r="AI64" s="388"/>
      <c r="AJ64" s="388"/>
      <c r="AK64" s="389"/>
      <c r="AL64" s="149">
        <f t="shared" si="38"/>
        <v>4</v>
      </c>
      <c r="AM64" s="143">
        <f t="shared" si="7"/>
        <v>16</v>
      </c>
      <c r="AN64" s="185">
        <v>16</v>
      </c>
      <c r="AO64" s="513"/>
      <c r="AP64" s="475"/>
      <c r="AQ64" s="475"/>
      <c r="AR64" s="475"/>
      <c r="AS64" s="476"/>
      <c r="AT64" s="149">
        <f t="shared" si="39"/>
        <v>0</v>
      </c>
      <c r="AU64" s="145">
        <f t="shared" si="8"/>
        <v>18</v>
      </c>
      <c r="AV64" s="163">
        <v>17</v>
      </c>
      <c r="AW64" s="415">
        <v>1</v>
      </c>
      <c r="AX64" s="416"/>
      <c r="AY64" s="416"/>
      <c r="AZ64" s="416"/>
      <c r="BA64" s="555"/>
      <c r="BB64" s="147">
        <f t="shared" si="40"/>
        <v>1</v>
      </c>
      <c r="BC64" s="115">
        <f t="shared" si="9"/>
        <v>50</v>
      </c>
      <c r="BD64" s="115">
        <f t="shared" si="10"/>
        <v>40</v>
      </c>
      <c r="BE64" s="115">
        <f t="shared" si="11"/>
        <v>5</v>
      </c>
      <c r="BF64" s="115">
        <f t="shared" si="12"/>
        <v>1</v>
      </c>
      <c r="BG64" s="115">
        <f t="shared" si="13"/>
        <v>2</v>
      </c>
      <c r="BH64" s="115">
        <f t="shared" si="14"/>
        <v>1</v>
      </c>
      <c r="BI64" s="115">
        <f t="shared" si="15"/>
        <v>1</v>
      </c>
      <c r="BJ64" s="116">
        <f t="shared" si="16"/>
        <v>10</v>
      </c>
      <c r="BK64" s="120">
        <f t="shared" si="17"/>
        <v>48</v>
      </c>
      <c r="BL64" s="115">
        <f t="shared" si="18"/>
        <v>40</v>
      </c>
      <c r="BM64" s="115">
        <f t="shared" si="19"/>
        <v>7</v>
      </c>
      <c r="BN64" s="115">
        <f t="shared" si="20"/>
        <v>1</v>
      </c>
      <c r="BO64" s="115">
        <f t="shared" si="21"/>
        <v>0</v>
      </c>
      <c r="BP64" s="115">
        <f t="shared" si="22"/>
        <v>0</v>
      </c>
      <c r="BQ64" s="115">
        <f t="shared" si="23"/>
        <v>0</v>
      </c>
      <c r="BR64" s="121">
        <f t="shared" si="24"/>
        <v>8</v>
      </c>
      <c r="BS64" s="103">
        <f t="shared" si="36"/>
        <v>18</v>
      </c>
      <c r="BT64" s="86"/>
    </row>
    <row r="65" spans="1:73" ht="36.950000000000003" customHeight="1" thickBot="1" x14ac:dyDescent="0.3">
      <c r="A65" s="59" t="s">
        <v>46</v>
      </c>
      <c r="B65" s="60" t="s">
        <v>88</v>
      </c>
      <c r="C65" s="60" t="s">
        <v>157</v>
      </c>
      <c r="D65" s="61" t="s">
        <v>90</v>
      </c>
      <c r="E65" s="62" t="s">
        <v>91</v>
      </c>
      <c r="F65" s="63" t="s">
        <v>48</v>
      </c>
      <c r="G65" s="143">
        <f t="shared" si="1"/>
        <v>17</v>
      </c>
      <c r="H65" s="184">
        <v>11</v>
      </c>
      <c r="I65" s="415">
        <v>5</v>
      </c>
      <c r="J65" s="416">
        <v>1</v>
      </c>
      <c r="K65" s="416"/>
      <c r="L65" s="416"/>
      <c r="M65" s="417"/>
      <c r="N65" s="147">
        <f t="shared" si="41"/>
        <v>6</v>
      </c>
      <c r="O65" s="140">
        <f t="shared" si="2"/>
        <v>22</v>
      </c>
      <c r="P65" s="455">
        <v>17</v>
      </c>
      <c r="Q65" s="334">
        <v>2</v>
      </c>
      <c r="R65" s="416">
        <v>1</v>
      </c>
      <c r="S65" s="416">
        <v>2</v>
      </c>
      <c r="T65" s="416"/>
      <c r="U65" s="455"/>
      <c r="V65" s="149">
        <f t="shared" si="42"/>
        <v>5</v>
      </c>
      <c r="W65" s="143">
        <f t="shared" si="4"/>
        <v>10</v>
      </c>
      <c r="X65" s="455">
        <v>7</v>
      </c>
      <c r="Y65" s="416">
        <v>3</v>
      </c>
      <c r="Z65" s="416"/>
      <c r="AA65" s="335"/>
      <c r="AB65" s="335"/>
      <c r="AC65" s="455"/>
      <c r="AD65" s="147">
        <f t="shared" si="37"/>
        <v>3</v>
      </c>
      <c r="AE65" s="142">
        <f t="shared" si="6"/>
        <v>12</v>
      </c>
      <c r="AF65" s="138">
        <v>10</v>
      </c>
      <c r="AG65" s="387">
        <v>1</v>
      </c>
      <c r="AH65" s="388">
        <v>1</v>
      </c>
      <c r="AI65" s="388"/>
      <c r="AJ65" s="388"/>
      <c r="AK65" s="389"/>
      <c r="AL65" s="147">
        <f t="shared" si="38"/>
        <v>2</v>
      </c>
      <c r="AM65" s="143">
        <f t="shared" si="7"/>
        <v>3</v>
      </c>
      <c r="AN65" s="455">
        <v>2</v>
      </c>
      <c r="AO65" s="456">
        <v>1</v>
      </c>
      <c r="AP65" s="388"/>
      <c r="AQ65" s="388"/>
      <c r="AR65" s="388"/>
      <c r="AS65" s="389"/>
      <c r="AT65" s="149">
        <f t="shared" si="39"/>
        <v>1</v>
      </c>
      <c r="AU65" s="145">
        <f t="shared" si="8"/>
        <v>14</v>
      </c>
      <c r="AV65" s="138">
        <v>14</v>
      </c>
      <c r="AW65" s="387"/>
      <c r="AX65" s="388"/>
      <c r="AY65" s="388"/>
      <c r="AZ65" s="564"/>
      <c r="BA65" s="455"/>
      <c r="BB65" s="147">
        <f t="shared" si="40"/>
        <v>0</v>
      </c>
      <c r="BC65" s="115">
        <f t="shared" si="9"/>
        <v>30</v>
      </c>
      <c r="BD65" s="115">
        <f t="shared" si="10"/>
        <v>20</v>
      </c>
      <c r="BE65" s="115">
        <f t="shared" si="11"/>
        <v>9</v>
      </c>
      <c r="BF65" s="115">
        <f t="shared" si="12"/>
        <v>1</v>
      </c>
      <c r="BG65" s="115">
        <f t="shared" si="13"/>
        <v>0</v>
      </c>
      <c r="BH65" s="115">
        <f t="shared" si="14"/>
        <v>0</v>
      </c>
      <c r="BI65" s="115">
        <f t="shared" si="15"/>
        <v>0</v>
      </c>
      <c r="BJ65" s="116">
        <f>N65+AD65+AT65</f>
        <v>10</v>
      </c>
      <c r="BK65" s="120">
        <f t="shared" si="17"/>
        <v>48</v>
      </c>
      <c r="BL65" s="115">
        <f t="shared" si="18"/>
        <v>41</v>
      </c>
      <c r="BM65" s="115">
        <f t="shared" si="19"/>
        <v>3</v>
      </c>
      <c r="BN65" s="115">
        <f t="shared" si="20"/>
        <v>2</v>
      </c>
      <c r="BO65" s="115">
        <f t="shared" si="21"/>
        <v>2</v>
      </c>
      <c r="BP65" s="115">
        <f t="shared" si="22"/>
        <v>0</v>
      </c>
      <c r="BQ65" s="115">
        <f t="shared" si="23"/>
        <v>0</v>
      </c>
      <c r="BR65" s="121">
        <f t="shared" si="24"/>
        <v>7</v>
      </c>
      <c r="BS65" s="103">
        <f t="shared" si="36"/>
        <v>17</v>
      </c>
      <c r="BT65" s="86"/>
    </row>
    <row r="66" spans="1:73" ht="36.950000000000003" customHeight="1" thickBot="1" x14ac:dyDescent="0.3">
      <c r="A66" s="59" t="s">
        <v>46</v>
      </c>
      <c r="B66" s="60" t="s">
        <v>89</v>
      </c>
      <c r="C66" s="60" t="s">
        <v>158</v>
      </c>
      <c r="D66" s="61" t="s">
        <v>90</v>
      </c>
      <c r="E66" s="62" t="s">
        <v>91</v>
      </c>
      <c r="F66" s="63" t="s">
        <v>48</v>
      </c>
      <c r="G66" s="143">
        <f t="shared" si="1"/>
        <v>7</v>
      </c>
      <c r="H66" s="138">
        <v>7</v>
      </c>
      <c r="I66" s="387"/>
      <c r="J66" s="388"/>
      <c r="K66" s="388"/>
      <c r="L66" s="388"/>
      <c r="M66" s="389"/>
      <c r="N66" s="147">
        <f t="shared" si="41"/>
        <v>0</v>
      </c>
      <c r="O66" s="140">
        <f t="shared" si="2"/>
        <v>14</v>
      </c>
      <c r="P66" s="138">
        <v>14</v>
      </c>
      <c r="Q66" s="399"/>
      <c r="R66" s="388"/>
      <c r="S66" s="388"/>
      <c r="T66" s="388"/>
      <c r="U66" s="389"/>
      <c r="V66" s="148">
        <f t="shared" si="42"/>
        <v>0</v>
      </c>
      <c r="W66" s="143">
        <f t="shared" si="4"/>
        <v>15</v>
      </c>
      <c r="X66" s="138">
        <v>14</v>
      </c>
      <c r="Y66" s="399"/>
      <c r="Z66" s="388"/>
      <c r="AA66" s="388"/>
      <c r="AB66" s="388"/>
      <c r="AC66" s="389">
        <v>1</v>
      </c>
      <c r="AD66" s="147">
        <f t="shared" si="37"/>
        <v>1</v>
      </c>
      <c r="AE66" s="195">
        <f t="shared" si="6"/>
        <v>13</v>
      </c>
      <c r="AF66" s="138">
        <v>12</v>
      </c>
      <c r="AG66" s="387">
        <v>1</v>
      </c>
      <c r="AH66" s="388"/>
      <c r="AI66" s="388"/>
      <c r="AJ66" s="388"/>
      <c r="AK66" s="389"/>
      <c r="AL66" s="149">
        <f t="shared" si="38"/>
        <v>1</v>
      </c>
      <c r="AM66" s="143">
        <f t="shared" si="7"/>
        <v>7</v>
      </c>
      <c r="AN66" s="138">
        <v>7</v>
      </c>
      <c r="AO66" s="387"/>
      <c r="AP66" s="388"/>
      <c r="AQ66" s="388"/>
      <c r="AR66" s="388"/>
      <c r="AS66" s="389"/>
      <c r="AT66" s="149">
        <f t="shared" si="39"/>
        <v>0</v>
      </c>
      <c r="AU66" s="195">
        <f t="shared" si="8"/>
        <v>9</v>
      </c>
      <c r="AV66" s="138">
        <v>9</v>
      </c>
      <c r="AW66" s="387"/>
      <c r="AX66" s="388"/>
      <c r="AY66" s="388"/>
      <c r="AZ66" s="388"/>
      <c r="BA66" s="389"/>
      <c r="BB66" s="186">
        <f>SUM(AW66:BA66)</f>
        <v>0</v>
      </c>
      <c r="BC66" s="134">
        <f t="shared" si="9"/>
        <v>29</v>
      </c>
      <c r="BD66" s="135">
        <f t="shared" si="10"/>
        <v>28</v>
      </c>
      <c r="BE66" s="135">
        <f t="shared" si="11"/>
        <v>0</v>
      </c>
      <c r="BF66" s="135">
        <f t="shared" si="12"/>
        <v>0</v>
      </c>
      <c r="BG66" s="135">
        <f t="shared" si="13"/>
        <v>0</v>
      </c>
      <c r="BH66" s="135">
        <f t="shared" si="14"/>
        <v>0</v>
      </c>
      <c r="BI66" s="135">
        <f t="shared" si="15"/>
        <v>1</v>
      </c>
      <c r="BJ66" s="136">
        <f t="shared" si="16"/>
        <v>1</v>
      </c>
      <c r="BK66" s="134">
        <f t="shared" si="17"/>
        <v>36</v>
      </c>
      <c r="BL66" s="135">
        <f t="shared" si="18"/>
        <v>35</v>
      </c>
      <c r="BM66" s="135">
        <f t="shared" si="19"/>
        <v>1</v>
      </c>
      <c r="BN66" s="135">
        <f t="shared" si="20"/>
        <v>0</v>
      </c>
      <c r="BO66" s="135">
        <f t="shared" si="21"/>
        <v>0</v>
      </c>
      <c r="BP66" s="135">
        <f t="shared" si="22"/>
        <v>0</v>
      </c>
      <c r="BQ66" s="135">
        <f t="shared" si="23"/>
        <v>0</v>
      </c>
      <c r="BR66" s="137">
        <f t="shared" si="24"/>
        <v>1</v>
      </c>
      <c r="BS66" s="103">
        <f t="shared" si="36"/>
        <v>2</v>
      </c>
      <c r="BT66" s="86"/>
      <c r="BU66" s="18"/>
    </row>
    <row r="67" spans="1:73" ht="36.950000000000003" customHeight="1" thickBot="1" x14ac:dyDescent="0.3">
      <c r="A67" s="59" t="s">
        <v>46</v>
      </c>
      <c r="B67" s="60" t="s">
        <v>92</v>
      </c>
      <c r="C67" s="60" t="s">
        <v>159</v>
      </c>
      <c r="D67" s="61" t="s">
        <v>90</v>
      </c>
      <c r="E67" s="62" t="s">
        <v>91</v>
      </c>
      <c r="F67" s="63" t="s">
        <v>48</v>
      </c>
      <c r="G67" s="171">
        <f t="shared" si="1"/>
        <v>5</v>
      </c>
      <c r="H67" s="146">
        <v>5</v>
      </c>
      <c r="I67" s="447"/>
      <c r="J67" s="404"/>
      <c r="K67" s="404"/>
      <c r="L67" s="404"/>
      <c r="M67" s="405"/>
      <c r="N67" s="147">
        <f t="shared" si="41"/>
        <v>0</v>
      </c>
      <c r="O67" s="173">
        <f t="shared" si="2"/>
        <v>5</v>
      </c>
      <c r="P67" s="471">
        <v>4</v>
      </c>
      <c r="Q67" s="482">
        <v>1</v>
      </c>
      <c r="R67" s="470"/>
      <c r="S67" s="470"/>
      <c r="T67" s="470"/>
      <c r="U67" s="471"/>
      <c r="V67" s="148">
        <f t="shared" si="42"/>
        <v>1</v>
      </c>
      <c r="W67" s="174">
        <f t="shared" si="4"/>
        <v>4</v>
      </c>
      <c r="X67" s="163">
        <v>4</v>
      </c>
      <c r="Y67" s="444"/>
      <c r="Z67" s="445"/>
      <c r="AA67" s="445"/>
      <c r="AB67" s="445"/>
      <c r="AC67" s="446"/>
      <c r="AD67" s="149">
        <f>SUM(Y67:AC67)</f>
        <v>0</v>
      </c>
      <c r="AE67" s="145">
        <f t="shared" si="6"/>
        <v>6</v>
      </c>
      <c r="AF67" s="163">
        <v>4</v>
      </c>
      <c r="AG67" s="444"/>
      <c r="AH67" s="445">
        <v>2</v>
      </c>
      <c r="AI67" s="445"/>
      <c r="AJ67" s="445"/>
      <c r="AK67" s="446"/>
      <c r="AL67" s="149">
        <f>SUM(AG67:AK67)</f>
        <v>2</v>
      </c>
      <c r="AM67" s="171">
        <f t="shared" si="7"/>
        <v>8</v>
      </c>
      <c r="AN67" s="163">
        <v>8</v>
      </c>
      <c r="AO67" s="482"/>
      <c r="AP67" s="470"/>
      <c r="AQ67" s="470"/>
      <c r="AR67" s="470"/>
      <c r="AS67" s="471"/>
      <c r="AT67" s="149">
        <f>SUM(AO67:AS67)</f>
        <v>0</v>
      </c>
      <c r="AU67" s="145">
        <f t="shared" si="8"/>
        <v>3</v>
      </c>
      <c r="AV67" s="163">
        <v>3</v>
      </c>
      <c r="AW67" s="444"/>
      <c r="AX67" s="445"/>
      <c r="AY67" s="445"/>
      <c r="AZ67" s="445"/>
      <c r="BA67" s="446"/>
      <c r="BB67" s="147">
        <f>SUM(AW67:BA67)</f>
        <v>0</v>
      </c>
      <c r="BC67" s="115">
        <f t="shared" ref="BC67:BC89" si="43">G67+W67+AM67</f>
        <v>17</v>
      </c>
      <c r="BD67" s="115">
        <f t="shared" ref="BD67:BD89" si="44">H67+X67+AN67</f>
        <v>17</v>
      </c>
      <c r="BE67" s="115">
        <f t="shared" ref="BE67:BE89" si="45">I67+Y67+AO67</f>
        <v>0</v>
      </c>
      <c r="BF67" s="115">
        <f t="shared" ref="BF67:BF89" si="46">J67+Z67+AP67</f>
        <v>0</v>
      </c>
      <c r="BG67" s="115">
        <f t="shared" ref="BG67:BG89" si="47">K67+AA67+AQ67</f>
        <v>0</v>
      </c>
      <c r="BH67" s="115">
        <f t="shared" ref="BH67:BH89" si="48">L67+AB67+AR67</f>
        <v>0</v>
      </c>
      <c r="BI67" s="115">
        <f t="shared" ref="BI67:BI89" si="49">M67+AC67+AS67</f>
        <v>0</v>
      </c>
      <c r="BJ67" s="116">
        <f t="shared" ref="BJ67:BJ89" si="50">N67+AD67+AT67</f>
        <v>0</v>
      </c>
      <c r="BK67" s="120">
        <f t="shared" ref="BK67:BK89" si="51">O67+AE67+AU67</f>
        <v>14</v>
      </c>
      <c r="BL67" s="115">
        <f t="shared" ref="BL67:BL89" si="52">P67+AF67+AV67</f>
        <v>11</v>
      </c>
      <c r="BM67" s="115">
        <f t="shared" ref="BM67:BM89" si="53">Q67+AG67+AW67</f>
        <v>1</v>
      </c>
      <c r="BN67" s="115">
        <f t="shared" ref="BN67:BN89" si="54">R67+AH67+AX67</f>
        <v>2</v>
      </c>
      <c r="BO67" s="115">
        <f t="shared" ref="BO67:BO89" si="55">S67+AI67+AY67</f>
        <v>0</v>
      </c>
      <c r="BP67" s="115">
        <f t="shared" ref="BP67:BP89" si="56">T67+AJ67+AZ67</f>
        <v>0</v>
      </c>
      <c r="BQ67" s="115">
        <f t="shared" ref="BQ67:BQ89" si="57">U67+AK67+BA67</f>
        <v>0</v>
      </c>
      <c r="BR67" s="121">
        <f t="shared" ref="BR67:BR89" si="58">V67+AL67+BB67</f>
        <v>3</v>
      </c>
      <c r="BS67" s="106">
        <f t="shared" si="36"/>
        <v>3</v>
      </c>
      <c r="BT67" s="86"/>
    </row>
    <row r="68" spans="1:73" ht="36.950000000000003" customHeight="1" thickBot="1" x14ac:dyDescent="0.3">
      <c r="A68" s="59" t="s">
        <v>46</v>
      </c>
      <c r="B68" s="60" t="s">
        <v>93</v>
      </c>
      <c r="C68" s="60" t="s">
        <v>160</v>
      </c>
      <c r="D68" s="61" t="s">
        <v>90</v>
      </c>
      <c r="E68" s="62" t="s">
        <v>91</v>
      </c>
      <c r="F68" s="63" t="s">
        <v>48</v>
      </c>
      <c r="G68" s="143">
        <f t="shared" si="1"/>
        <v>11</v>
      </c>
      <c r="H68" s="138">
        <v>8</v>
      </c>
      <c r="I68" s="387"/>
      <c r="J68" s="388">
        <v>2</v>
      </c>
      <c r="K68" s="388"/>
      <c r="L68" s="388"/>
      <c r="M68" s="389">
        <v>1</v>
      </c>
      <c r="N68" s="147">
        <f t="shared" ref="N68:N73" si="59">SUM(I68:M68)</f>
        <v>3</v>
      </c>
      <c r="O68" s="140">
        <f t="shared" si="2"/>
        <v>10</v>
      </c>
      <c r="P68" s="455">
        <v>7</v>
      </c>
      <c r="Q68" s="456">
        <v>1</v>
      </c>
      <c r="R68" s="335">
        <v>0</v>
      </c>
      <c r="S68" s="335">
        <v>0</v>
      </c>
      <c r="T68" s="335">
        <v>0</v>
      </c>
      <c r="U68" s="455">
        <v>2</v>
      </c>
      <c r="V68" s="148">
        <f t="shared" ref="V68:V73" si="60">SUM(Q68:U68)</f>
        <v>3</v>
      </c>
      <c r="W68" s="142">
        <f t="shared" si="4"/>
        <v>13</v>
      </c>
      <c r="X68" s="455">
        <v>11</v>
      </c>
      <c r="Y68" s="456">
        <v>1</v>
      </c>
      <c r="Z68" s="335">
        <v>1</v>
      </c>
      <c r="AA68" s="335">
        <v>0</v>
      </c>
      <c r="AB68" s="335">
        <v>0</v>
      </c>
      <c r="AC68" s="455">
        <v>0</v>
      </c>
      <c r="AD68" s="149">
        <f t="shared" ref="AD68:AD73" si="61">SUM(Y68:AC68)</f>
        <v>2</v>
      </c>
      <c r="AE68" s="195">
        <f t="shared" si="6"/>
        <v>19</v>
      </c>
      <c r="AF68" s="185">
        <v>17</v>
      </c>
      <c r="AG68" s="513">
        <v>1</v>
      </c>
      <c r="AH68" s="475"/>
      <c r="AI68" s="475"/>
      <c r="AJ68" s="475"/>
      <c r="AK68" s="476">
        <v>1</v>
      </c>
      <c r="AL68" s="149">
        <f t="shared" ref="AL68:AL73" si="62">SUM(AG68:AK68)</f>
        <v>2</v>
      </c>
      <c r="AM68" s="143">
        <f t="shared" si="7"/>
        <v>8</v>
      </c>
      <c r="AN68" s="455">
        <v>7</v>
      </c>
      <c r="AO68" s="456">
        <v>1</v>
      </c>
      <c r="AP68" s="335">
        <v>0</v>
      </c>
      <c r="AQ68" s="335">
        <v>0</v>
      </c>
      <c r="AR68" s="335"/>
      <c r="AS68" s="455"/>
      <c r="AT68" s="149">
        <f t="shared" ref="AT68:AT73" si="63">SUM(AO68:AS68)</f>
        <v>1</v>
      </c>
      <c r="AU68" s="145">
        <f t="shared" si="8"/>
        <v>3</v>
      </c>
      <c r="AV68" s="138">
        <v>3</v>
      </c>
      <c r="AW68" s="387"/>
      <c r="AX68" s="388"/>
      <c r="AY68" s="388"/>
      <c r="AZ68" s="388"/>
      <c r="BA68" s="389"/>
      <c r="BB68" s="147">
        <f t="shared" ref="BB68:BB73" si="64">SUM(AW68:BA68)</f>
        <v>0</v>
      </c>
      <c r="BC68" s="134">
        <f t="shared" si="43"/>
        <v>32</v>
      </c>
      <c r="BD68" s="135">
        <f t="shared" si="44"/>
        <v>26</v>
      </c>
      <c r="BE68" s="135">
        <f t="shared" si="45"/>
        <v>2</v>
      </c>
      <c r="BF68" s="135">
        <f t="shared" si="46"/>
        <v>3</v>
      </c>
      <c r="BG68" s="135">
        <f t="shared" si="47"/>
        <v>0</v>
      </c>
      <c r="BH68" s="135">
        <f t="shared" si="48"/>
        <v>0</v>
      </c>
      <c r="BI68" s="135">
        <f t="shared" si="49"/>
        <v>1</v>
      </c>
      <c r="BJ68" s="136">
        <f t="shared" si="50"/>
        <v>6</v>
      </c>
      <c r="BK68" s="134">
        <f t="shared" si="51"/>
        <v>32</v>
      </c>
      <c r="BL68" s="135">
        <f t="shared" si="52"/>
        <v>27</v>
      </c>
      <c r="BM68" s="135">
        <f t="shared" si="53"/>
        <v>2</v>
      </c>
      <c r="BN68" s="135">
        <f t="shared" si="54"/>
        <v>0</v>
      </c>
      <c r="BO68" s="135">
        <f t="shared" si="55"/>
        <v>0</v>
      </c>
      <c r="BP68" s="135">
        <f t="shared" si="56"/>
        <v>0</v>
      </c>
      <c r="BQ68" s="135">
        <f t="shared" si="57"/>
        <v>3</v>
      </c>
      <c r="BR68" s="137">
        <f t="shared" si="58"/>
        <v>5</v>
      </c>
      <c r="BS68" s="103">
        <f t="shared" si="36"/>
        <v>11</v>
      </c>
      <c r="BT68" s="86"/>
    </row>
    <row r="69" spans="1:73" ht="36.950000000000003" customHeight="1" thickBot="1" x14ac:dyDescent="0.3">
      <c r="A69" s="59" t="s">
        <v>46</v>
      </c>
      <c r="B69" s="60" t="s">
        <v>94</v>
      </c>
      <c r="C69" s="60" t="s">
        <v>161</v>
      </c>
      <c r="D69" s="61" t="s">
        <v>90</v>
      </c>
      <c r="E69" s="62" t="s">
        <v>91</v>
      </c>
      <c r="F69" s="63" t="s">
        <v>48</v>
      </c>
      <c r="G69" s="143">
        <f>SUM(H69+N69)</f>
        <v>23</v>
      </c>
      <c r="H69" s="178">
        <v>16</v>
      </c>
      <c r="I69" s="409"/>
      <c r="J69" s="410">
        <v>2</v>
      </c>
      <c r="K69" s="410">
        <v>3</v>
      </c>
      <c r="L69" s="410"/>
      <c r="M69" s="411">
        <v>2</v>
      </c>
      <c r="N69" s="147">
        <f>SUM(I69:M69)</f>
        <v>7</v>
      </c>
      <c r="O69" s="140">
        <f t="shared" si="2"/>
        <v>25</v>
      </c>
      <c r="P69" s="455">
        <v>18</v>
      </c>
      <c r="Q69" s="469">
        <v>1</v>
      </c>
      <c r="R69" s="470">
        <v>1</v>
      </c>
      <c r="S69" s="470">
        <v>4</v>
      </c>
      <c r="T69" s="470"/>
      <c r="U69" s="471">
        <v>1</v>
      </c>
      <c r="V69" s="148">
        <f t="shared" si="60"/>
        <v>7</v>
      </c>
      <c r="W69" s="142">
        <f t="shared" si="4"/>
        <v>14</v>
      </c>
      <c r="X69" s="471">
        <v>4</v>
      </c>
      <c r="Y69" s="469">
        <v>1</v>
      </c>
      <c r="Z69" s="470">
        <v>3</v>
      </c>
      <c r="AA69" s="470">
        <v>1</v>
      </c>
      <c r="AB69" s="470">
        <v>1</v>
      </c>
      <c r="AC69" s="471">
        <v>4</v>
      </c>
      <c r="AD69" s="147">
        <f t="shared" si="61"/>
        <v>10</v>
      </c>
      <c r="AE69" s="142">
        <f t="shared" si="6"/>
        <v>21</v>
      </c>
      <c r="AF69" s="537">
        <v>17</v>
      </c>
      <c r="AG69" s="399"/>
      <c r="AH69" s="388"/>
      <c r="AI69" s="388"/>
      <c r="AJ69" s="388"/>
      <c r="AK69" s="460">
        <v>4</v>
      </c>
      <c r="AL69" s="149">
        <f t="shared" si="62"/>
        <v>4</v>
      </c>
      <c r="AM69" s="143">
        <f t="shared" si="7"/>
        <v>10</v>
      </c>
      <c r="AN69" s="471">
        <v>7</v>
      </c>
      <c r="AO69" s="482">
        <v>2</v>
      </c>
      <c r="AP69" s="470">
        <v>1</v>
      </c>
      <c r="AQ69" s="470"/>
      <c r="AR69" s="470"/>
      <c r="AS69" s="471"/>
      <c r="AT69" s="149">
        <f t="shared" si="63"/>
        <v>3</v>
      </c>
      <c r="AU69" s="145">
        <f t="shared" si="8"/>
        <v>18</v>
      </c>
      <c r="AV69" s="138">
        <v>13</v>
      </c>
      <c r="AW69" s="387"/>
      <c r="AX69" s="388">
        <v>2</v>
      </c>
      <c r="AY69" s="388">
        <v>1</v>
      </c>
      <c r="AZ69" s="388">
        <v>2</v>
      </c>
      <c r="BA69" s="389"/>
      <c r="BB69" s="147">
        <f t="shared" si="64"/>
        <v>5</v>
      </c>
      <c r="BC69" s="115">
        <f t="shared" si="43"/>
        <v>47</v>
      </c>
      <c r="BD69" s="115">
        <f t="shared" ref="BD69:BI69" si="65">H69+X69+AN69</f>
        <v>27</v>
      </c>
      <c r="BE69" s="115">
        <f t="shared" si="65"/>
        <v>3</v>
      </c>
      <c r="BF69" s="115">
        <f t="shared" si="65"/>
        <v>6</v>
      </c>
      <c r="BG69" s="115">
        <f t="shared" si="65"/>
        <v>4</v>
      </c>
      <c r="BH69" s="115">
        <f t="shared" si="65"/>
        <v>1</v>
      </c>
      <c r="BI69" s="115">
        <f t="shared" si="65"/>
        <v>6</v>
      </c>
      <c r="BJ69" s="116">
        <f t="shared" si="50"/>
        <v>20</v>
      </c>
      <c r="BK69" s="120">
        <f t="shared" si="51"/>
        <v>64</v>
      </c>
      <c r="BL69" s="115">
        <f t="shared" si="52"/>
        <v>48</v>
      </c>
      <c r="BM69" s="115">
        <f t="shared" si="53"/>
        <v>1</v>
      </c>
      <c r="BN69" s="115">
        <f t="shared" si="54"/>
        <v>3</v>
      </c>
      <c r="BO69" s="115">
        <f t="shared" si="55"/>
        <v>5</v>
      </c>
      <c r="BP69" s="115">
        <f t="shared" si="56"/>
        <v>2</v>
      </c>
      <c r="BQ69" s="115">
        <f t="shared" si="57"/>
        <v>5</v>
      </c>
      <c r="BR69" s="121">
        <f t="shared" si="58"/>
        <v>16</v>
      </c>
      <c r="BS69" s="103">
        <f t="shared" si="36"/>
        <v>36</v>
      </c>
      <c r="BT69" s="86"/>
    </row>
    <row r="70" spans="1:73" ht="36.950000000000003" customHeight="1" thickBot="1" x14ac:dyDescent="0.3">
      <c r="A70" s="59" t="s">
        <v>46</v>
      </c>
      <c r="B70" s="60" t="s">
        <v>95</v>
      </c>
      <c r="C70" s="60" t="s">
        <v>162</v>
      </c>
      <c r="D70" s="61" t="s">
        <v>90</v>
      </c>
      <c r="E70" s="62" t="s">
        <v>91</v>
      </c>
      <c r="F70" s="63" t="s">
        <v>48</v>
      </c>
      <c r="G70" s="143">
        <f t="shared" si="1"/>
        <v>35</v>
      </c>
      <c r="H70" s="138">
        <v>26</v>
      </c>
      <c r="I70" s="387">
        <v>4</v>
      </c>
      <c r="J70" s="388">
        <v>1</v>
      </c>
      <c r="K70" s="388"/>
      <c r="L70" s="388"/>
      <c r="M70" s="389">
        <v>4</v>
      </c>
      <c r="N70" s="147">
        <f t="shared" si="59"/>
        <v>9</v>
      </c>
      <c r="O70" s="140">
        <f t="shared" si="2"/>
        <v>41</v>
      </c>
      <c r="P70" s="455">
        <v>38</v>
      </c>
      <c r="Q70" s="456">
        <v>1</v>
      </c>
      <c r="R70" s="335"/>
      <c r="S70" s="335">
        <v>1</v>
      </c>
      <c r="T70" s="335"/>
      <c r="U70" s="455">
        <v>1</v>
      </c>
      <c r="V70" s="148">
        <f t="shared" si="60"/>
        <v>3</v>
      </c>
      <c r="W70" s="142">
        <f t="shared" si="4"/>
        <v>33</v>
      </c>
      <c r="X70" s="138">
        <v>25</v>
      </c>
      <c r="Y70" s="502">
        <v>5</v>
      </c>
      <c r="Z70" s="502"/>
      <c r="AA70" s="502">
        <v>2</v>
      </c>
      <c r="AB70" s="388"/>
      <c r="AC70" s="389">
        <v>1</v>
      </c>
      <c r="AD70" s="147">
        <f t="shared" si="61"/>
        <v>8</v>
      </c>
      <c r="AE70" s="142">
        <f t="shared" si="6"/>
        <v>40</v>
      </c>
      <c r="AF70" s="138">
        <v>36</v>
      </c>
      <c r="AG70" s="728"/>
      <c r="AH70" s="729">
        <v>1</v>
      </c>
      <c r="AI70" s="519">
        <v>1</v>
      </c>
      <c r="AJ70" s="519">
        <v>2</v>
      </c>
      <c r="AK70" s="389"/>
      <c r="AL70" s="149">
        <f t="shared" si="62"/>
        <v>4</v>
      </c>
      <c r="AM70" s="143">
        <f t="shared" si="7"/>
        <v>22</v>
      </c>
      <c r="AN70" s="138">
        <v>21</v>
      </c>
      <c r="AO70" s="456"/>
      <c r="AP70" s="335">
        <v>1</v>
      </c>
      <c r="AQ70" s="335"/>
      <c r="AR70" s="335"/>
      <c r="AS70" s="455"/>
      <c r="AT70" s="149">
        <f t="shared" si="63"/>
        <v>1</v>
      </c>
      <c r="AU70" s="145">
        <f t="shared" si="8"/>
        <v>36</v>
      </c>
      <c r="AV70" s="146">
        <v>36</v>
      </c>
      <c r="AW70" s="444"/>
      <c r="AX70" s="445"/>
      <c r="AY70" s="445"/>
      <c r="AZ70" s="445"/>
      <c r="BA70" s="446"/>
      <c r="BB70" s="147">
        <f t="shared" si="64"/>
        <v>0</v>
      </c>
      <c r="BC70" s="115">
        <f t="shared" si="43"/>
        <v>90</v>
      </c>
      <c r="BD70" s="115">
        <f t="shared" si="44"/>
        <v>72</v>
      </c>
      <c r="BE70" s="115">
        <f t="shared" si="45"/>
        <v>9</v>
      </c>
      <c r="BF70" s="115">
        <f t="shared" si="46"/>
        <v>2</v>
      </c>
      <c r="BG70" s="115">
        <f t="shared" si="47"/>
        <v>2</v>
      </c>
      <c r="BH70" s="115">
        <f t="shared" si="48"/>
        <v>0</v>
      </c>
      <c r="BI70" s="115">
        <f t="shared" si="49"/>
        <v>5</v>
      </c>
      <c r="BJ70" s="116">
        <f t="shared" si="50"/>
        <v>18</v>
      </c>
      <c r="BK70" s="120">
        <f t="shared" si="51"/>
        <v>117</v>
      </c>
      <c r="BL70" s="115">
        <f t="shared" si="52"/>
        <v>110</v>
      </c>
      <c r="BM70" s="115">
        <f t="shared" si="53"/>
        <v>1</v>
      </c>
      <c r="BN70" s="115">
        <f t="shared" si="54"/>
        <v>1</v>
      </c>
      <c r="BO70" s="115">
        <f t="shared" si="55"/>
        <v>2</v>
      </c>
      <c r="BP70" s="115">
        <f t="shared" si="56"/>
        <v>2</v>
      </c>
      <c r="BQ70" s="115">
        <f t="shared" si="57"/>
        <v>1</v>
      </c>
      <c r="BR70" s="121">
        <f t="shared" si="58"/>
        <v>7</v>
      </c>
      <c r="BS70" s="103">
        <f t="shared" si="36"/>
        <v>25</v>
      </c>
      <c r="BT70" s="86"/>
    </row>
    <row r="71" spans="1:73" ht="36.950000000000003" customHeight="1" thickBot="1" x14ac:dyDescent="0.3">
      <c r="A71" s="59" t="s">
        <v>46</v>
      </c>
      <c r="B71" s="64" t="s">
        <v>96</v>
      </c>
      <c r="C71" s="64" t="s">
        <v>163</v>
      </c>
      <c r="D71" s="65" t="s">
        <v>90</v>
      </c>
      <c r="E71" s="62" t="s">
        <v>91</v>
      </c>
      <c r="F71" s="63" t="s">
        <v>48</v>
      </c>
      <c r="G71" s="143">
        <f t="shared" si="1"/>
        <v>19</v>
      </c>
      <c r="H71" s="162">
        <v>12</v>
      </c>
      <c r="I71" s="415">
        <v>5</v>
      </c>
      <c r="J71" s="416">
        <v>1</v>
      </c>
      <c r="K71" s="416">
        <v>1</v>
      </c>
      <c r="L71" s="416"/>
      <c r="M71" s="417"/>
      <c r="N71" s="147">
        <f t="shared" si="59"/>
        <v>7</v>
      </c>
      <c r="O71" s="140">
        <f t="shared" si="2"/>
        <v>20</v>
      </c>
      <c r="P71" s="163">
        <v>12</v>
      </c>
      <c r="Q71" s="334">
        <v>3</v>
      </c>
      <c r="R71" s="335">
        <v>3</v>
      </c>
      <c r="S71" s="335">
        <v>2</v>
      </c>
      <c r="T71" s="335"/>
      <c r="U71" s="455"/>
      <c r="V71" s="148">
        <f t="shared" si="60"/>
        <v>8</v>
      </c>
      <c r="W71" s="142">
        <f t="shared" si="4"/>
        <v>26</v>
      </c>
      <c r="X71" s="162">
        <v>10</v>
      </c>
      <c r="Y71" s="474">
        <v>8</v>
      </c>
      <c r="Z71" s="475">
        <v>3</v>
      </c>
      <c r="AA71" s="475">
        <v>1</v>
      </c>
      <c r="AB71" s="475">
        <v>1</v>
      </c>
      <c r="AC71" s="476">
        <v>3</v>
      </c>
      <c r="AD71" s="147">
        <f t="shared" si="61"/>
        <v>16</v>
      </c>
      <c r="AE71" s="142">
        <f t="shared" si="6"/>
        <v>28</v>
      </c>
      <c r="AF71" s="163">
        <v>22</v>
      </c>
      <c r="AG71" s="415">
        <v>2</v>
      </c>
      <c r="AH71" s="416">
        <v>2</v>
      </c>
      <c r="AI71" s="416">
        <v>1</v>
      </c>
      <c r="AJ71" s="416"/>
      <c r="AK71" s="417">
        <v>1</v>
      </c>
      <c r="AL71" s="149">
        <f t="shared" si="62"/>
        <v>6</v>
      </c>
      <c r="AM71" s="143">
        <f t="shared" si="7"/>
        <v>28</v>
      </c>
      <c r="AN71" s="185">
        <v>17</v>
      </c>
      <c r="AO71" s="513">
        <v>8</v>
      </c>
      <c r="AP71" s="475">
        <v>2</v>
      </c>
      <c r="AQ71" s="475">
        <v>1</v>
      </c>
      <c r="AR71" s="475"/>
      <c r="AS71" s="476"/>
      <c r="AT71" s="149">
        <f t="shared" si="63"/>
        <v>11</v>
      </c>
      <c r="AU71" s="145">
        <f t="shared" si="8"/>
        <v>15</v>
      </c>
      <c r="AV71" s="163">
        <v>14</v>
      </c>
      <c r="AW71" s="415">
        <v>1</v>
      </c>
      <c r="AX71" s="416"/>
      <c r="AY71" s="416"/>
      <c r="AZ71" s="416"/>
      <c r="BA71" s="552"/>
      <c r="BB71" s="147">
        <f t="shared" si="64"/>
        <v>1</v>
      </c>
      <c r="BC71" s="115">
        <f t="shared" si="43"/>
        <v>73</v>
      </c>
      <c r="BD71" s="115">
        <f t="shared" si="44"/>
        <v>39</v>
      </c>
      <c r="BE71" s="115">
        <f t="shared" si="45"/>
        <v>21</v>
      </c>
      <c r="BF71" s="115">
        <f t="shared" si="46"/>
        <v>6</v>
      </c>
      <c r="BG71" s="115">
        <f t="shared" si="47"/>
        <v>3</v>
      </c>
      <c r="BH71" s="115">
        <f t="shared" si="48"/>
        <v>1</v>
      </c>
      <c r="BI71" s="115">
        <f t="shared" si="49"/>
        <v>3</v>
      </c>
      <c r="BJ71" s="116">
        <f t="shared" si="50"/>
        <v>34</v>
      </c>
      <c r="BK71" s="120">
        <f t="shared" si="51"/>
        <v>63</v>
      </c>
      <c r="BL71" s="115">
        <f t="shared" si="52"/>
        <v>48</v>
      </c>
      <c r="BM71" s="115">
        <f t="shared" si="53"/>
        <v>6</v>
      </c>
      <c r="BN71" s="115">
        <f t="shared" si="54"/>
        <v>5</v>
      </c>
      <c r="BO71" s="115">
        <f t="shared" si="55"/>
        <v>3</v>
      </c>
      <c r="BP71" s="115">
        <f t="shared" si="56"/>
        <v>0</v>
      </c>
      <c r="BQ71" s="115">
        <f t="shared" si="57"/>
        <v>1</v>
      </c>
      <c r="BR71" s="121">
        <f t="shared" si="58"/>
        <v>15</v>
      </c>
      <c r="BS71" s="103">
        <f t="shared" si="36"/>
        <v>49</v>
      </c>
      <c r="BT71" s="86"/>
    </row>
    <row r="72" spans="1:73" ht="36.950000000000003" customHeight="1" thickBot="1" x14ac:dyDescent="0.3">
      <c r="A72" s="59" t="s">
        <v>46</v>
      </c>
      <c r="B72" s="64" t="s">
        <v>97</v>
      </c>
      <c r="C72" s="64" t="s">
        <v>164</v>
      </c>
      <c r="D72" s="65" t="s">
        <v>90</v>
      </c>
      <c r="E72" s="62" t="s">
        <v>91</v>
      </c>
      <c r="F72" s="63" t="s">
        <v>48</v>
      </c>
      <c r="G72" s="143">
        <f t="shared" si="1"/>
        <v>15</v>
      </c>
      <c r="H72" s="184">
        <v>15</v>
      </c>
      <c r="I72" s="415"/>
      <c r="J72" s="416"/>
      <c r="K72" s="416"/>
      <c r="L72" s="416"/>
      <c r="M72" s="417"/>
      <c r="N72" s="147">
        <f t="shared" si="59"/>
        <v>0</v>
      </c>
      <c r="O72" s="140">
        <f t="shared" si="2"/>
        <v>15</v>
      </c>
      <c r="P72" s="146">
        <v>15</v>
      </c>
      <c r="Q72" s="399"/>
      <c r="R72" s="388"/>
      <c r="S72" s="388"/>
      <c r="T72" s="388"/>
      <c r="U72" s="389"/>
      <c r="V72" s="148">
        <f t="shared" si="60"/>
        <v>0</v>
      </c>
      <c r="W72" s="142">
        <f t="shared" si="4"/>
        <v>22</v>
      </c>
      <c r="X72" s="184">
        <v>20</v>
      </c>
      <c r="Y72" s="334"/>
      <c r="Z72" s="335"/>
      <c r="AA72" s="335">
        <v>2</v>
      </c>
      <c r="AB72" s="335"/>
      <c r="AC72" s="455"/>
      <c r="AD72" s="147">
        <f t="shared" si="61"/>
        <v>2</v>
      </c>
      <c r="AE72" s="142">
        <f t="shared" si="6"/>
        <v>9</v>
      </c>
      <c r="AF72" s="146">
        <v>9</v>
      </c>
      <c r="AG72" s="426"/>
      <c r="AH72" s="427"/>
      <c r="AI72" s="427"/>
      <c r="AJ72" s="427"/>
      <c r="AK72" s="428"/>
      <c r="AL72" s="149">
        <f t="shared" si="62"/>
        <v>0</v>
      </c>
      <c r="AM72" s="143">
        <f t="shared" si="7"/>
        <v>8</v>
      </c>
      <c r="AN72" s="138">
        <v>8</v>
      </c>
      <c r="AO72" s="456"/>
      <c r="AP72" s="335"/>
      <c r="AQ72" s="335"/>
      <c r="AR72" s="335"/>
      <c r="AS72" s="455"/>
      <c r="AT72" s="149">
        <f t="shared" si="63"/>
        <v>0</v>
      </c>
      <c r="AU72" s="145">
        <f t="shared" si="8"/>
        <v>13</v>
      </c>
      <c r="AV72" s="146">
        <v>13</v>
      </c>
      <c r="AW72" s="399"/>
      <c r="AX72" s="388"/>
      <c r="AY72" s="388"/>
      <c r="AZ72" s="388"/>
      <c r="BA72" s="389"/>
      <c r="BB72" s="147">
        <f t="shared" si="64"/>
        <v>0</v>
      </c>
      <c r="BC72" s="115">
        <f t="shared" si="43"/>
        <v>45</v>
      </c>
      <c r="BD72" s="115">
        <f t="shared" si="44"/>
        <v>43</v>
      </c>
      <c r="BE72" s="115">
        <f t="shared" si="45"/>
        <v>0</v>
      </c>
      <c r="BF72" s="115">
        <f t="shared" si="46"/>
        <v>0</v>
      </c>
      <c r="BG72" s="115">
        <f t="shared" si="47"/>
        <v>2</v>
      </c>
      <c r="BH72" s="115">
        <f t="shared" si="48"/>
        <v>0</v>
      </c>
      <c r="BI72" s="115">
        <f t="shared" si="49"/>
        <v>0</v>
      </c>
      <c r="BJ72" s="116">
        <f t="shared" si="50"/>
        <v>2</v>
      </c>
      <c r="BK72" s="120">
        <f t="shared" si="51"/>
        <v>37</v>
      </c>
      <c r="BL72" s="115">
        <f t="shared" si="52"/>
        <v>37</v>
      </c>
      <c r="BM72" s="115">
        <f t="shared" si="53"/>
        <v>0</v>
      </c>
      <c r="BN72" s="115">
        <f t="shared" si="54"/>
        <v>0</v>
      </c>
      <c r="BO72" s="115">
        <f t="shared" si="55"/>
        <v>0</v>
      </c>
      <c r="BP72" s="115">
        <f t="shared" si="56"/>
        <v>0</v>
      </c>
      <c r="BQ72" s="115">
        <f t="shared" si="57"/>
        <v>0</v>
      </c>
      <c r="BR72" s="121">
        <f t="shared" si="58"/>
        <v>0</v>
      </c>
      <c r="BS72" s="103">
        <f t="shared" si="36"/>
        <v>2</v>
      </c>
      <c r="BT72" s="86"/>
    </row>
    <row r="73" spans="1:73" ht="36.950000000000003" customHeight="1" thickBot="1" x14ac:dyDescent="0.3">
      <c r="A73" s="59" t="s">
        <v>46</v>
      </c>
      <c r="B73" s="64" t="s">
        <v>98</v>
      </c>
      <c r="C73" s="64" t="s">
        <v>99</v>
      </c>
      <c r="D73" s="65" t="s">
        <v>90</v>
      </c>
      <c r="E73" s="62" t="s">
        <v>91</v>
      </c>
      <c r="F73" s="63" t="s">
        <v>48</v>
      </c>
      <c r="G73" s="143">
        <f t="shared" si="1"/>
        <v>19</v>
      </c>
      <c r="H73" s="212">
        <v>10</v>
      </c>
      <c r="I73" s="448">
        <v>3</v>
      </c>
      <c r="J73" s="449"/>
      <c r="K73" s="449">
        <v>1</v>
      </c>
      <c r="L73" s="449">
        <v>3</v>
      </c>
      <c r="M73" s="450">
        <v>2</v>
      </c>
      <c r="N73" s="147">
        <f t="shared" si="59"/>
        <v>9</v>
      </c>
      <c r="O73" s="140">
        <f t="shared" si="2"/>
        <v>14</v>
      </c>
      <c r="P73" s="213">
        <v>12</v>
      </c>
      <c r="Q73" s="491"/>
      <c r="R73" s="492">
        <v>1</v>
      </c>
      <c r="S73" s="492">
        <v>1</v>
      </c>
      <c r="T73" s="492"/>
      <c r="U73" s="493"/>
      <c r="V73" s="148">
        <f t="shared" si="60"/>
        <v>2</v>
      </c>
      <c r="W73" s="142">
        <f t="shared" si="4"/>
        <v>9</v>
      </c>
      <c r="X73" s="212">
        <v>7</v>
      </c>
      <c r="Y73" s="491">
        <v>1</v>
      </c>
      <c r="Z73" s="492">
        <v>1</v>
      </c>
      <c r="AA73" s="492"/>
      <c r="AB73" s="492"/>
      <c r="AC73" s="493"/>
      <c r="AD73" s="147">
        <f t="shared" si="61"/>
        <v>2</v>
      </c>
      <c r="AE73" s="142">
        <f t="shared" si="6"/>
        <v>17</v>
      </c>
      <c r="AF73" s="213">
        <v>16</v>
      </c>
      <c r="AG73" s="491">
        <v>1</v>
      </c>
      <c r="AH73" s="492"/>
      <c r="AI73" s="492"/>
      <c r="AJ73" s="492"/>
      <c r="AK73" s="493"/>
      <c r="AL73" s="149">
        <f t="shared" si="62"/>
        <v>1</v>
      </c>
      <c r="AM73" s="143">
        <f t="shared" si="7"/>
        <v>8</v>
      </c>
      <c r="AN73" s="214">
        <v>7</v>
      </c>
      <c r="AO73" s="550"/>
      <c r="AP73" s="492"/>
      <c r="AQ73" s="492"/>
      <c r="AR73" s="492">
        <v>1</v>
      </c>
      <c r="AS73" s="493"/>
      <c r="AT73" s="149">
        <f t="shared" si="63"/>
        <v>1</v>
      </c>
      <c r="AU73" s="145">
        <f t="shared" si="8"/>
        <v>8</v>
      </c>
      <c r="AV73" s="213">
        <v>7</v>
      </c>
      <c r="AW73" s="541">
        <v>1</v>
      </c>
      <c r="AX73" s="542"/>
      <c r="AY73" s="542"/>
      <c r="AZ73" s="542"/>
      <c r="BA73" s="543"/>
      <c r="BB73" s="147">
        <f t="shared" si="64"/>
        <v>1</v>
      </c>
      <c r="BC73" s="115">
        <f t="shared" si="43"/>
        <v>36</v>
      </c>
      <c r="BD73" s="115">
        <f t="shared" si="44"/>
        <v>24</v>
      </c>
      <c r="BE73" s="115">
        <f t="shared" si="45"/>
        <v>4</v>
      </c>
      <c r="BF73" s="115">
        <f t="shared" si="46"/>
        <v>1</v>
      </c>
      <c r="BG73" s="115">
        <f t="shared" si="47"/>
        <v>1</v>
      </c>
      <c r="BH73" s="115">
        <f t="shared" si="48"/>
        <v>4</v>
      </c>
      <c r="BI73" s="115">
        <f t="shared" si="49"/>
        <v>2</v>
      </c>
      <c r="BJ73" s="116">
        <f t="shared" si="50"/>
        <v>12</v>
      </c>
      <c r="BK73" s="120">
        <f t="shared" si="51"/>
        <v>39</v>
      </c>
      <c r="BL73" s="115">
        <f t="shared" si="52"/>
        <v>35</v>
      </c>
      <c r="BM73" s="115">
        <f t="shared" si="53"/>
        <v>2</v>
      </c>
      <c r="BN73" s="115">
        <f t="shared" si="54"/>
        <v>1</v>
      </c>
      <c r="BO73" s="115">
        <f t="shared" si="55"/>
        <v>1</v>
      </c>
      <c r="BP73" s="115">
        <f t="shared" si="56"/>
        <v>0</v>
      </c>
      <c r="BQ73" s="115">
        <f t="shared" si="57"/>
        <v>0</v>
      </c>
      <c r="BR73" s="121">
        <f t="shared" si="58"/>
        <v>4</v>
      </c>
      <c r="BS73" s="103">
        <f t="shared" si="36"/>
        <v>16</v>
      </c>
      <c r="BT73" s="86"/>
    </row>
    <row r="74" spans="1:73" ht="36.950000000000003" customHeight="1" thickBot="1" x14ac:dyDescent="0.3">
      <c r="A74" s="59" t="s">
        <v>46</v>
      </c>
      <c r="B74" s="64" t="s">
        <v>100</v>
      </c>
      <c r="C74" s="64" t="s">
        <v>113</v>
      </c>
      <c r="D74" s="65" t="s">
        <v>90</v>
      </c>
      <c r="E74" s="62" t="s">
        <v>91</v>
      </c>
      <c r="F74" s="63" t="s">
        <v>48</v>
      </c>
      <c r="G74" s="143">
        <f t="shared" si="1"/>
        <v>22</v>
      </c>
      <c r="H74" s="162">
        <v>13</v>
      </c>
      <c r="I74" s="451">
        <v>4</v>
      </c>
      <c r="J74" s="452">
        <v>3</v>
      </c>
      <c r="K74" s="452">
        <v>1</v>
      </c>
      <c r="L74" s="453"/>
      <c r="M74" s="454">
        <v>1</v>
      </c>
      <c r="N74" s="147">
        <f t="shared" ref="N74:N80" si="66">SUM(I74:M74)</f>
        <v>9</v>
      </c>
      <c r="O74" s="140">
        <f t="shared" si="2"/>
        <v>29</v>
      </c>
      <c r="P74" s="163">
        <v>24</v>
      </c>
      <c r="Q74" s="494">
        <v>2</v>
      </c>
      <c r="R74" s="495">
        <v>2</v>
      </c>
      <c r="S74" s="496">
        <v>1</v>
      </c>
      <c r="T74" s="348">
        <v>0</v>
      </c>
      <c r="U74" s="497">
        <v>0</v>
      </c>
      <c r="V74" s="148">
        <f t="shared" ref="V74:V80" si="67">SUM(Q74:U74)</f>
        <v>5</v>
      </c>
      <c r="W74" s="142">
        <f t="shared" si="4"/>
        <v>10</v>
      </c>
      <c r="X74" s="162">
        <v>7</v>
      </c>
      <c r="Y74" s="347">
        <v>3</v>
      </c>
      <c r="Z74" s="335"/>
      <c r="AA74" s="335"/>
      <c r="AB74" s="335"/>
      <c r="AC74" s="455"/>
      <c r="AD74" s="147">
        <f t="shared" ref="AD74:AD80" si="68">SUM(Y74:AC74)</f>
        <v>3</v>
      </c>
      <c r="AE74" s="142">
        <f t="shared" si="6"/>
        <v>21</v>
      </c>
      <c r="AF74" s="163">
        <v>13</v>
      </c>
      <c r="AG74" s="538">
        <v>7</v>
      </c>
      <c r="AH74" s="539">
        <v>1</v>
      </c>
      <c r="AI74" s="539"/>
      <c r="AJ74" s="539"/>
      <c r="AK74" s="540"/>
      <c r="AL74" s="149">
        <f t="shared" ref="AL74:AL80" si="69">SUM(AG74:AK74)</f>
        <v>8</v>
      </c>
      <c r="AM74" s="143">
        <f t="shared" si="7"/>
        <v>11</v>
      </c>
      <c r="AN74" s="185">
        <v>10</v>
      </c>
      <c r="AO74" s="551">
        <v>1</v>
      </c>
      <c r="AP74" s="348"/>
      <c r="AQ74" s="348"/>
      <c r="AR74" s="348"/>
      <c r="AS74" s="497"/>
      <c r="AT74" s="149">
        <f>SUM(AO74:AS74)</f>
        <v>1</v>
      </c>
      <c r="AU74" s="145">
        <f t="shared" si="8"/>
        <v>17</v>
      </c>
      <c r="AV74" s="163">
        <v>16</v>
      </c>
      <c r="AW74" s="538"/>
      <c r="AX74" s="539">
        <v>1</v>
      </c>
      <c r="AY74" s="539"/>
      <c r="AZ74" s="539"/>
      <c r="BA74" s="540"/>
      <c r="BB74" s="147">
        <f>SUM(AW74:BA74)</f>
        <v>1</v>
      </c>
      <c r="BC74" s="115">
        <f t="shared" si="43"/>
        <v>43</v>
      </c>
      <c r="BD74" s="115">
        <f t="shared" si="44"/>
        <v>30</v>
      </c>
      <c r="BE74" s="115">
        <f t="shared" si="45"/>
        <v>8</v>
      </c>
      <c r="BF74" s="115">
        <f t="shared" si="46"/>
        <v>3</v>
      </c>
      <c r="BG74" s="115">
        <f t="shared" si="47"/>
        <v>1</v>
      </c>
      <c r="BH74" s="115">
        <f t="shared" si="48"/>
        <v>0</v>
      </c>
      <c r="BI74" s="115">
        <f t="shared" si="49"/>
        <v>1</v>
      </c>
      <c r="BJ74" s="116">
        <f t="shared" si="50"/>
        <v>13</v>
      </c>
      <c r="BK74" s="120">
        <f t="shared" si="51"/>
        <v>67</v>
      </c>
      <c r="BL74" s="115">
        <f t="shared" si="52"/>
        <v>53</v>
      </c>
      <c r="BM74" s="115">
        <f t="shared" si="53"/>
        <v>9</v>
      </c>
      <c r="BN74" s="115">
        <f t="shared" si="54"/>
        <v>4</v>
      </c>
      <c r="BO74" s="115">
        <f t="shared" si="55"/>
        <v>1</v>
      </c>
      <c r="BP74" s="115">
        <f t="shared" si="56"/>
        <v>0</v>
      </c>
      <c r="BQ74" s="115">
        <f t="shared" si="57"/>
        <v>0</v>
      </c>
      <c r="BR74" s="121">
        <f t="shared" si="58"/>
        <v>14</v>
      </c>
      <c r="BS74" s="103">
        <f t="shared" si="36"/>
        <v>27</v>
      </c>
      <c r="BT74" s="86"/>
    </row>
    <row r="75" spans="1:73" ht="36.950000000000003" customHeight="1" thickBot="1" x14ac:dyDescent="0.3">
      <c r="A75" s="59" t="s">
        <v>46</v>
      </c>
      <c r="B75" s="64" t="s">
        <v>101</v>
      </c>
      <c r="C75" s="64" t="s">
        <v>165</v>
      </c>
      <c r="D75" s="65" t="s">
        <v>90</v>
      </c>
      <c r="E75" s="62" t="s">
        <v>91</v>
      </c>
      <c r="F75" s="63" t="s">
        <v>48</v>
      </c>
      <c r="G75" s="143">
        <f t="shared" si="1"/>
        <v>3</v>
      </c>
      <c r="H75" s="212">
        <v>3</v>
      </c>
      <c r="I75" s="448"/>
      <c r="J75" s="449"/>
      <c r="K75" s="449"/>
      <c r="L75" s="449"/>
      <c r="M75" s="450"/>
      <c r="N75" s="147">
        <f t="shared" si="66"/>
        <v>0</v>
      </c>
      <c r="O75" s="140">
        <f t="shared" si="2"/>
        <v>3</v>
      </c>
      <c r="P75" s="213">
        <v>3</v>
      </c>
      <c r="Q75" s="491"/>
      <c r="R75" s="492"/>
      <c r="S75" s="492"/>
      <c r="T75" s="492"/>
      <c r="U75" s="493"/>
      <c r="V75" s="148">
        <f t="shared" si="67"/>
        <v>0</v>
      </c>
      <c r="W75" s="142">
        <f t="shared" si="4"/>
        <v>6</v>
      </c>
      <c r="X75" s="212">
        <v>3</v>
      </c>
      <c r="Y75" s="491">
        <v>1</v>
      </c>
      <c r="Z75" s="492"/>
      <c r="AA75" s="492"/>
      <c r="AB75" s="492">
        <v>2</v>
      </c>
      <c r="AC75" s="493"/>
      <c r="AD75" s="147">
        <f t="shared" si="68"/>
        <v>3</v>
      </c>
      <c r="AE75" s="142">
        <f t="shared" si="6"/>
        <v>4</v>
      </c>
      <c r="AF75" s="213">
        <v>4</v>
      </c>
      <c r="AG75" s="541"/>
      <c r="AH75" s="542"/>
      <c r="AI75" s="542"/>
      <c r="AJ75" s="542"/>
      <c r="AK75" s="543"/>
      <c r="AL75" s="149">
        <f t="shared" si="69"/>
        <v>0</v>
      </c>
      <c r="AM75" s="143">
        <f t="shared" si="7"/>
        <v>2</v>
      </c>
      <c r="AN75" s="214">
        <v>2</v>
      </c>
      <c r="AO75" s="550"/>
      <c r="AP75" s="492"/>
      <c r="AQ75" s="492"/>
      <c r="AR75" s="492"/>
      <c r="AS75" s="493"/>
      <c r="AT75" s="149">
        <f>SUM(AO75:AS75)</f>
        <v>0</v>
      </c>
      <c r="AU75" s="145">
        <f t="shared" si="8"/>
        <v>8</v>
      </c>
      <c r="AV75" s="213">
        <v>7</v>
      </c>
      <c r="AW75" s="541"/>
      <c r="AX75" s="542"/>
      <c r="AY75" s="542"/>
      <c r="AZ75" s="542">
        <v>1</v>
      </c>
      <c r="BA75" s="543"/>
      <c r="BB75" s="147">
        <f>SUM(AW75:BA75)</f>
        <v>1</v>
      </c>
      <c r="BC75" s="115">
        <f t="shared" si="43"/>
        <v>11</v>
      </c>
      <c r="BD75" s="115">
        <f t="shared" si="44"/>
        <v>8</v>
      </c>
      <c r="BE75" s="115">
        <f t="shared" si="45"/>
        <v>1</v>
      </c>
      <c r="BF75" s="115">
        <f t="shared" si="46"/>
        <v>0</v>
      </c>
      <c r="BG75" s="115">
        <f t="shared" si="47"/>
        <v>0</v>
      </c>
      <c r="BH75" s="115">
        <f t="shared" si="48"/>
        <v>2</v>
      </c>
      <c r="BI75" s="115">
        <f t="shared" si="49"/>
        <v>0</v>
      </c>
      <c r="BJ75" s="116">
        <f t="shared" si="50"/>
        <v>3</v>
      </c>
      <c r="BK75" s="120">
        <f t="shared" si="51"/>
        <v>15</v>
      </c>
      <c r="BL75" s="115">
        <f t="shared" si="52"/>
        <v>14</v>
      </c>
      <c r="BM75" s="115">
        <f t="shared" si="53"/>
        <v>0</v>
      </c>
      <c r="BN75" s="115">
        <f t="shared" si="54"/>
        <v>0</v>
      </c>
      <c r="BO75" s="115">
        <f t="shared" si="55"/>
        <v>0</v>
      </c>
      <c r="BP75" s="115">
        <f t="shared" si="56"/>
        <v>1</v>
      </c>
      <c r="BQ75" s="115">
        <f t="shared" si="57"/>
        <v>0</v>
      </c>
      <c r="BR75" s="121">
        <f t="shared" si="58"/>
        <v>1</v>
      </c>
      <c r="BS75" s="103">
        <f t="shared" si="36"/>
        <v>4</v>
      </c>
      <c r="BT75" s="86"/>
    </row>
    <row r="76" spans="1:73" ht="36.950000000000003" customHeight="1" thickBot="1" x14ac:dyDescent="0.3">
      <c r="A76" s="59" t="s">
        <v>46</v>
      </c>
      <c r="B76" s="64" t="s">
        <v>102</v>
      </c>
      <c r="C76" s="64" t="s">
        <v>166</v>
      </c>
      <c r="D76" s="65" t="s">
        <v>90</v>
      </c>
      <c r="E76" s="62" t="s">
        <v>91</v>
      </c>
      <c r="F76" s="63" t="s">
        <v>48</v>
      </c>
      <c r="G76" s="143">
        <f t="shared" si="1"/>
        <v>11</v>
      </c>
      <c r="H76" s="184">
        <v>10</v>
      </c>
      <c r="I76" s="415"/>
      <c r="J76" s="416"/>
      <c r="K76" s="416"/>
      <c r="L76" s="416"/>
      <c r="M76" s="417">
        <v>1</v>
      </c>
      <c r="N76" s="147">
        <f t="shared" si="66"/>
        <v>1</v>
      </c>
      <c r="O76" s="140">
        <f t="shared" si="2"/>
        <v>20</v>
      </c>
      <c r="P76" s="146">
        <v>20</v>
      </c>
      <c r="Q76" s="399"/>
      <c r="R76" s="388"/>
      <c r="S76" s="388"/>
      <c r="T76" s="388"/>
      <c r="U76" s="389"/>
      <c r="V76" s="148">
        <f t="shared" si="67"/>
        <v>0</v>
      </c>
      <c r="W76" s="142">
        <f t="shared" si="4"/>
        <v>14</v>
      </c>
      <c r="X76" s="184">
        <v>8</v>
      </c>
      <c r="Y76" s="399">
        <v>2</v>
      </c>
      <c r="Z76" s="388">
        <v>2</v>
      </c>
      <c r="AA76" s="388"/>
      <c r="AB76" s="388">
        <v>1</v>
      </c>
      <c r="AC76" s="389">
        <v>1</v>
      </c>
      <c r="AD76" s="147">
        <f t="shared" si="68"/>
        <v>6</v>
      </c>
      <c r="AE76" s="142">
        <f t="shared" si="6"/>
        <v>25</v>
      </c>
      <c r="AF76" s="146">
        <v>25</v>
      </c>
      <c r="AG76" s="544"/>
      <c r="AH76" s="529"/>
      <c r="AI76" s="529"/>
      <c r="AJ76" s="529"/>
      <c r="AK76" s="530"/>
      <c r="AL76" s="149">
        <f t="shared" si="69"/>
        <v>0</v>
      </c>
      <c r="AM76" s="143">
        <f t="shared" si="7"/>
        <v>11</v>
      </c>
      <c r="AN76" s="138">
        <v>11</v>
      </c>
      <c r="AO76" s="456"/>
      <c r="AP76" s="335"/>
      <c r="AQ76" s="335"/>
      <c r="AR76" s="335"/>
      <c r="AS76" s="455"/>
      <c r="AT76" s="149">
        <f>SUM(AO76:AS76)</f>
        <v>0</v>
      </c>
      <c r="AU76" s="145">
        <f t="shared" si="8"/>
        <v>14</v>
      </c>
      <c r="AV76" s="146">
        <v>14</v>
      </c>
      <c r="AW76" s="544"/>
      <c r="AX76" s="529"/>
      <c r="AY76" s="529"/>
      <c r="AZ76" s="529"/>
      <c r="BA76" s="530"/>
      <c r="BB76" s="147">
        <f>SUM(AW76:BA76)</f>
        <v>0</v>
      </c>
      <c r="BC76" s="115">
        <f t="shared" si="43"/>
        <v>36</v>
      </c>
      <c r="BD76" s="115">
        <f t="shared" si="44"/>
        <v>29</v>
      </c>
      <c r="BE76" s="115">
        <f t="shared" si="45"/>
        <v>2</v>
      </c>
      <c r="BF76" s="115">
        <f t="shared" si="46"/>
        <v>2</v>
      </c>
      <c r="BG76" s="115">
        <f t="shared" si="47"/>
        <v>0</v>
      </c>
      <c r="BH76" s="115">
        <f t="shared" si="48"/>
        <v>1</v>
      </c>
      <c r="BI76" s="115">
        <f t="shared" si="49"/>
        <v>2</v>
      </c>
      <c r="BJ76" s="116">
        <f t="shared" si="50"/>
        <v>7</v>
      </c>
      <c r="BK76" s="120">
        <f t="shared" si="51"/>
        <v>59</v>
      </c>
      <c r="BL76" s="115">
        <f t="shared" si="52"/>
        <v>59</v>
      </c>
      <c r="BM76" s="115">
        <f t="shared" si="53"/>
        <v>0</v>
      </c>
      <c r="BN76" s="115">
        <f t="shared" si="54"/>
        <v>0</v>
      </c>
      <c r="BO76" s="115">
        <f t="shared" si="55"/>
        <v>0</v>
      </c>
      <c r="BP76" s="115">
        <f t="shared" si="56"/>
        <v>0</v>
      </c>
      <c r="BQ76" s="115">
        <f t="shared" si="57"/>
        <v>0</v>
      </c>
      <c r="BR76" s="121">
        <f t="shared" si="58"/>
        <v>0</v>
      </c>
      <c r="BS76" s="103">
        <f t="shared" si="36"/>
        <v>7</v>
      </c>
      <c r="BT76" s="86"/>
    </row>
    <row r="77" spans="1:73" ht="36.75" customHeight="1" thickBot="1" x14ac:dyDescent="0.3">
      <c r="A77" s="59" t="s">
        <v>46</v>
      </c>
      <c r="B77" s="64" t="s">
        <v>103</v>
      </c>
      <c r="C77" s="64" t="s">
        <v>104</v>
      </c>
      <c r="D77" s="65" t="s">
        <v>90</v>
      </c>
      <c r="E77" s="62" t="s">
        <v>91</v>
      </c>
      <c r="F77" s="63" t="s">
        <v>48</v>
      </c>
      <c r="G77" s="143">
        <f t="shared" ref="G77:G89" si="70">SUM(H77+N77)</f>
        <v>21</v>
      </c>
      <c r="H77" s="162">
        <v>13</v>
      </c>
      <c r="I77" s="415">
        <v>2</v>
      </c>
      <c r="J77" s="416">
        <v>2</v>
      </c>
      <c r="K77" s="416">
        <v>4</v>
      </c>
      <c r="L77" s="416"/>
      <c r="M77" s="417"/>
      <c r="N77" s="147">
        <f t="shared" si="66"/>
        <v>8</v>
      </c>
      <c r="O77" s="140">
        <f t="shared" ref="O77:O89" si="71">P77+V77</f>
        <v>15</v>
      </c>
      <c r="P77" s="163">
        <v>15</v>
      </c>
      <c r="Q77" s="334"/>
      <c r="R77" s="335"/>
      <c r="S77" s="335"/>
      <c r="T77" s="335"/>
      <c r="U77" s="455"/>
      <c r="V77" s="148">
        <f t="shared" si="67"/>
        <v>0</v>
      </c>
      <c r="W77" s="142">
        <f t="shared" ref="W77:W89" si="72">X77+AD77</f>
        <v>27</v>
      </c>
      <c r="X77" s="162">
        <v>20</v>
      </c>
      <c r="Y77" s="334">
        <v>6</v>
      </c>
      <c r="Z77" s="335"/>
      <c r="AA77" s="335">
        <v>1</v>
      </c>
      <c r="AB77" s="335"/>
      <c r="AC77" s="455"/>
      <c r="AD77" s="147">
        <f t="shared" si="68"/>
        <v>7</v>
      </c>
      <c r="AE77" s="142">
        <f t="shared" ref="AE77:AE88" si="73">AF77+AL77</f>
        <v>24</v>
      </c>
      <c r="AF77" s="163">
        <v>22</v>
      </c>
      <c r="AG77" s="426">
        <v>2</v>
      </c>
      <c r="AH77" s="427"/>
      <c r="AI77" s="427"/>
      <c r="AJ77" s="427"/>
      <c r="AK77" s="428"/>
      <c r="AL77" s="149">
        <f t="shared" si="69"/>
        <v>2</v>
      </c>
      <c r="AM77" s="143">
        <f t="shared" ref="AM77:AM89" si="74">AN77+AT77</f>
        <v>19</v>
      </c>
      <c r="AN77" s="185">
        <v>11</v>
      </c>
      <c r="AO77" s="456">
        <v>8</v>
      </c>
      <c r="AP77" s="335"/>
      <c r="AQ77" s="335"/>
      <c r="AR77" s="335"/>
      <c r="AS77" s="455"/>
      <c r="AT77" s="149">
        <f>SUM(AO77:AS77)</f>
        <v>8</v>
      </c>
      <c r="AU77" s="145">
        <f t="shared" ref="AU77:AU89" si="75">AV77+BB77</f>
        <v>19</v>
      </c>
      <c r="AV77" s="163">
        <v>18</v>
      </c>
      <c r="AW77" s="415">
        <v>1</v>
      </c>
      <c r="AX77" s="416"/>
      <c r="AY77" s="416"/>
      <c r="AZ77" s="416"/>
      <c r="BA77" s="552"/>
      <c r="BB77" s="147">
        <f>SUM(AW77:BA77)</f>
        <v>1</v>
      </c>
      <c r="BC77" s="115">
        <f t="shared" si="43"/>
        <v>67</v>
      </c>
      <c r="BD77" s="115">
        <f t="shared" si="44"/>
        <v>44</v>
      </c>
      <c r="BE77" s="115">
        <f t="shared" si="45"/>
        <v>16</v>
      </c>
      <c r="BF77" s="115">
        <f t="shared" si="46"/>
        <v>2</v>
      </c>
      <c r="BG77" s="115">
        <f t="shared" si="47"/>
        <v>5</v>
      </c>
      <c r="BH77" s="115">
        <f t="shared" si="48"/>
        <v>0</v>
      </c>
      <c r="BI77" s="115">
        <f t="shared" si="49"/>
        <v>0</v>
      </c>
      <c r="BJ77" s="116">
        <f t="shared" si="50"/>
        <v>23</v>
      </c>
      <c r="BK77" s="120">
        <f t="shared" si="51"/>
        <v>58</v>
      </c>
      <c r="BL77" s="115">
        <f t="shared" si="52"/>
        <v>55</v>
      </c>
      <c r="BM77" s="115">
        <f t="shared" si="53"/>
        <v>3</v>
      </c>
      <c r="BN77" s="115">
        <f t="shared" si="54"/>
        <v>0</v>
      </c>
      <c r="BO77" s="115">
        <f t="shared" si="55"/>
        <v>0</v>
      </c>
      <c r="BP77" s="115">
        <f t="shared" si="56"/>
        <v>0</v>
      </c>
      <c r="BQ77" s="115">
        <f t="shared" si="57"/>
        <v>0</v>
      </c>
      <c r="BR77" s="121">
        <f t="shared" si="58"/>
        <v>3</v>
      </c>
      <c r="BS77" s="103">
        <f t="shared" si="36"/>
        <v>26</v>
      </c>
      <c r="BT77" s="86"/>
    </row>
    <row r="78" spans="1:73" ht="36.950000000000003" customHeight="1" thickBot="1" x14ac:dyDescent="0.3">
      <c r="A78" s="59" t="s">
        <v>46</v>
      </c>
      <c r="B78" s="64" t="s">
        <v>105</v>
      </c>
      <c r="C78" s="66" t="s">
        <v>167</v>
      </c>
      <c r="D78" s="61" t="s">
        <v>90</v>
      </c>
      <c r="E78" s="62" t="s">
        <v>91</v>
      </c>
      <c r="F78" s="63" t="s">
        <v>48</v>
      </c>
      <c r="G78" s="143">
        <f t="shared" si="70"/>
        <v>9</v>
      </c>
      <c r="H78" s="138">
        <v>6</v>
      </c>
      <c r="I78" s="387"/>
      <c r="J78" s="388">
        <v>1</v>
      </c>
      <c r="K78" s="388">
        <v>1</v>
      </c>
      <c r="L78" s="388"/>
      <c r="M78" s="389">
        <v>1</v>
      </c>
      <c r="N78" s="147">
        <f t="shared" si="66"/>
        <v>3</v>
      </c>
      <c r="O78" s="140">
        <f t="shared" si="71"/>
        <v>7</v>
      </c>
      <c r="P78" s="455">
        <v>5</v>
      </c>
      <c r="Q78" s="456">
        <v>2</v>
      </c>
      <c r="R78" s="335">
        <v>0</v>
      </c>
      <c r="S78" s="335">
        <v>0</v>
      </c>
      <c r="T78" s="335">
        <v>0</v>
      </c>
      <c r="U78" s="455"/>
      <c r="V78" s="148">
        <f t="shared" si="67"/>
        <v>2</v>
      </c>
      <c r="W78" s="142">
        <f t="shared" si="72"/>
        <v>10</v>
      </c>
      <c r="X78" s="138">
        <v>7</v>
      </c>
      <c r="Y78" s="502"/>
      <c r="Z78" s="502"/>
      <c r="AA78" s="502">
        <v>2</v>
      </c>
      <c r="AB78" s="388"/>
      <c r="AC78" s="389">
        <v>1</v>
      </c>
      <c r="AD78" s="147">
        <f t="shared" si="68"/>
        <v>3</v>
      </c>
      <c r="AE78" s="142">
        <f t="shared" si="73"/>
        <v>11</v>
      </c>
      <c r="AF78" s="138">
        <v>9</v>
      </c>
      <c r="AG78" s="388">
        <v>1</v>
      </c>
      <c r="AH78" s="335">
        <v>0</v>
      </c>
      <c r="AI78" s="335"/>
      <c r="AJ78" s="335"/>
      <c r="AK78" s="455">
        <v>1</v>
      </c>
      <c r="AL78" s="149">
        <f t="shared" si="69"/>
        <v>2</v>
      </c>
      <c r="AM78" s="143">
        <f t="shared" si="74"/>
        <v>10</v>
      </c>
      <c r="AN78" s="138">
        <v>4</v>
      </c>
      <c r="AO78" s="456">
        <v>0</v>
      </c>
      <c r="AP78" s="335">
        <v>3</v>
      </c>
      <c r="AQ78" s="335">
        <v>2</v>
      </c>
      <c r="AR78" s="335">
        <v>0</v>
      </c>
      <c r="AS78" s="455">
        <v>1</v>
      </c>
      <c r="AT78" s="149">
        <f>SUM(AO78:AS78)</f>
        <v>6</v>
      </c>
      <c r="AU78" s="145">
        <f t="shared" si="75"/>
        <v>14</v>
      </c>
      <c r="AV78" s="146">
        <v>12</v>
      </c>
      <c r="AW78" s="415">
        <v>2</v>
      </c>
      <c r="AX78" s="416"/>
      <c r="AY78" s="416"/>
      <c r="AZ78" s="416"/>
      <c r="BA78" s="552"/>
      <c r="BB78" s="147">
        <f>SUM(AW78:BA78)</f>
        <v>2</v>
      </c>
      <c r="BC78" s="115">
        <f t="shared" si="43"/>
        <v>29</v>
      </c>
      <c r="BD78" s="115">
        <f t="shared" si="44"/>
        <v>17</v>
      </c>
      <c r="BE78" s="115">
        <f t="shared" si="45"/>
        <v>0</v>
      </c>
      <c r="BF78" s="115">
        <f t="shared" si="46"/>
        <v>4</v>
      </c>
      <c r="BG78" s="115">
        <f t="shared" si="47"/>
        <v>5</v>
      </c>
      <c r="BH78" s="115">
        <f t="shared" si="48"/>
        <v>0</v>
      </c>
      <c r="BI78" s="115">
        <f t="shared" si="49"/>
        <v>3</v>
      </c>
      <c r="BJ78" s="116">
        <f t="shared" si="50"/>
        <v>12</v>
      </c>
      <c r="BK78" s="120">
        <f t="shared" si="51"/>
        <v>32</v>
      </c>
      <c r="BL78" s="115">
        <f t="shared" si="52"/>
        <v>26</v>
      </c>
      <c r="BM78" s="115">
        <f t="shared" si="53"/>
        <v>5</v>
      </c>
      <c r="BN78" s="115">
        <f t="shared" si="54"/>
        <v>0</v>
      </c>
      <c r="BO78" s="115">
        <f t="shared" si="55"/>
        <v>0</v>
      </c>
      <c r="BP78" s="115">
        <f t="shared" si="56"/>
        <v>0</v>
      </c>
      <c r="BQ78" s="115">
        <f t="shared" si="57"/>
        <v>1</v>
      </c>
      <c r="BR78" s="121">
        <f t="shared" si="58"/>
        <v>6</v>
      </c>
      <c r="BS78" s="103">
        <f t="shared" si="36"/>
        <v>18</v>
      </c>
      <c r="BT78" s="86"/>
    </row>
    <row r="79" spans="1:73" ht="36.950000000000003" customHeight="1" thickBot="1" x14ac:dyDescent="0.3">
      <c r="A79" s="59" t="s">
        <v>46</v>
      </c>
      <c r="B79" s="64" t="s">
        <v>106</v>
      </c>
      <c r="C79" s="64" t="s">
        <v>168</v>
      </c>
      <c r="D79" s="61" t="s">
        <v>90</v>
      </c>
      <c r="E79" s="62" t="s">
        <v>91</v>
      </c>
      <c r="F79" s="63" t="s">
        <v>48</v>
      </c>
      <c r="G79" s="143">
        <f t="shared" si="70"/>
        <v>39</v>
      </c>
      <c r="H79" s="138">
        <v>22</v>
      </c>
      <c r="I79" s="387">
        <v>5</v>
      </c>
      <c r="J79" s="388">
        <v>3</v>
      </c>
      <c r="K79" s="388">
        <v>2</v>
      </c>
      <c r="L79" s="388">
        <v>1</v>
      </c>
      <c r="M79" s="389">
        <v>6</v>
      </c>
      <c r="N79" s="147">
        <f t="shared" si="66"/>
        <v>17</v>
      </c>
      <c r="O79" s="140">
        <f t="shared" si="71"/>
        <v>26</v>
      </c>
      <c r="P79" s="455">
        <v>22</v>
      </c>
      <c r="Q79" s="456">
        <v>0</v>
      </c>
      <c r="R79" s="335">
        <v>0</v>
      </c>
      <c r="S79" s="335">
        <v>1</v>
      </c>
      <c r="T79" s="335">
        <v>1</v>
      </c>
      <c r="U79" s="455">
        <v>2</v>
      </c>
      <c r="V79" s="148">
        <f t="shared" si="67"/>
        <v>4</v>
      </c>
      <c r="W79" s="142">
        <f t="shared" si="72"/>
        <v>10</v>
      </c>
      <c r="X79" s="162">
        <v>10</v>
      </c>
      <c r="Y79" s="474"/>
      <c r="Z79" s="475"/>
      <c r="AA79" s="475"/>
      <c r="AB79" s="475"/>
      <c r="AC79" s="476"/>
      <c r="AD79" s="147">
        <f t="shared" si="68"/>
        <v>0</v>
      </c>
      <c r="AE79" s="142">
        <f t="shared" si="73"/>
        <v>19</v>
      </c>
      <c r="AF79" s="138">
        <v>17</v>
      </c>
      <c r="AG79" s="518">
        <v>1</v>
      </c>
      <c r="AH79" s="502"/>
      <c r="AI79" s="507"/>
      <c r="AJ79" s="507"/>
      <c r="AK79" s="389">
        <v>1</v>
      </c>
      <c r="AL79" s="149">
        <f t="shared" si="69"/>
        <v>2</v>
      </c>
      <c r="AM79" s="143">
        <f t="shared" si="74"/>
        <v>21</v>
      </c>
      <c r="AN79" s="138">
        <v>17</v>
      </c>
      <c r="AO79" s="456">
        <v>2</v>
      </c>
      <c r="AP79" s="335">
        <v>2</v>
      </c>
      <c r="AQ79" s="335"/>
      <c r="AR79" s="335"/>
      <c r="AS79" s="455"/>
      <c r="AT79" s="149">
        <f t="shared" ref="AT79:AT85" si="76">SUM(AO79:AS79)</f>
        <v>4</v>
      </c>
      <c r="AU79" s="145">
        <f t="shared" si="75"/>
        <v>24</v>
      </c>
      <c r="AV79" s="146">
        <v>23</v>
      </c>
      <c r="AW79" s="415">
        <v>1</v>
      </c>
      <c r="AX79" s="416"/>
      <c r="AY79" s="416"/>
      <c r="AZ79" s="416"/>
      <c r="BA79" s="552"/>
      <c r="BB79" s="147">
        <f t="shared" ref="BB79:BB85" si="77">SUM(AW79:BA79)</f>
        <v>1</v>
      </c>
      <c r="BC79" s="115">
        <f t="shared" si="43"/>
        <v>70</v>
      </c>
      <c r="BD79" s="115">
        <f t="shared" si="44"/>
        <v>49</v>
      </c>
      <c r="BE79" s="115">
        <f t="shared" si="45"/>
        <v>7</v>
      </c>
      <c r="BF79" s="115">
        <f t="shared" si="46"/>
        <v>5</v>
      </c>
      <c r="BG79" s="115">
        <f t="shared" si="47"/>
        <v>2</v>
      </c>
      <c r="BH79" s="115">
        <f t="shared" si="48"/>
        <v>1</v>
      </c>
      <c r="BI79" s="115">
        <f t="shared" si="49"/>
        <v>6</v>
      </c>
      <c r="BJ79" s="116">
        <f t="shared" si="50"/>
        <v>21</v>
      </c>
      <c r="BK79" s="120">
        <f t="shared" si="51"/>
        <v>69</v>
      </c>
      <c r="BL79" s="115">
        <f t="shared" si="52"/>
        <v>62</v>
      </c>
      <c r="BM79" s="115">
        <f t="shared" si="53"/>
        <v>2</v>
      </c>
      <c r="BN79" s="115">
        <f t="shared" si="54"/>
        <v>0</v>
      </c>
      <c r="BO79" s="115">
        <f t="shared" si="55"/>
        <v>1</v>
      </c>
      <c r="BP79" s="115">
        <f t="shared" si="56"/>
        <v>1</v>
      </c>
      <c r="BQ79" s="115">
        <f t="shared" si="57"/>
        <v>3</v>
      </c>
      <c r="BR79" s="121">
        <f t="shared" si="58"/>
        <v>7</v>
      </c>
      <c r="BS79" s="103">
        <f t="shared" si="36"/>
        <v>28</v>
      </c>
      <c r="BT79" s="86"/>
    </row>
    <row r="80" spans="1:73" ht="36.950000000000003" customHeight="1" thickBot="1" x14ac:dyDescent="0.3">
      <c r="A80" s="59" t="s">
        <v>46</v>
      </c>
      <c r="B80" s="64" t="s">
        <v>107</v>
      </c>
      <c r="C80" s="64" t="s">
        <v>169</v>
      </c>
      <c r="D80" s="61" t="s">
        <v>90</v>
      </c>
      <c r="E80" s="62" t="s">
        <v>91</v>
      </c>
      <c r="F80" s="63" t="s">
        <v>48</v>
      </c>
      <c r="G80" s="143">
        <f t="shared" si="70"/>
        <v>37</v>
      </c>
      <c r="H80" s="184">
        <v>28</v>
      </c>
      <c r="I80" s="415">
        <v>3</v>
      </c>
      <c r="J80" s="416">
        <v>2</v>
      </c>
      <c r="K80" s="416">
        <v>2</v>
      </c>
      <c r="L80" s="416">
        <v>2</v>
      </c>
      <c r="M80" s="417"/>
      <c r="N80" s="147">
        <f t="shared" si="66"/>
        <v>9</v>
      </c>
      <c r="O80" s="140">
        <f t="shared" si="71"/>
        <v>26</v>
      </c>
      <c r="P80" s="146">
        <v>22</v>
      </c>
      <c r="Q80" s="334">
        <v>3</v>
      </c>
      <c r="R80" s="335"/>
      <c r="S80" s="335"/>
      <c r="T80" s="335"/>
      <c r="U80" s="455">
        <v>1</v>
      </c>
      <c r="V80" s="148">
        <f t="shared" si="67"/>
        <v>4</v>
      </c>
      <c r="W80" s="142">
        <f t="shared" si="72"/>
        <v>27</v>
      </c>
      <c r="X80" s="184">
        <v>19</v>
      </c>
      <c r="Y80" s="334">
        <v>6</v>
      </c>
      <c r="Z80" s="335">
        <v>1</v>
      </c>
      <c r="AA80" s="335">
        <v>1</v>
      </c>
      <c r="AB80" s="335"/>
      <c r="AC80" s="455"/>
      <c r="AD80" s="147">
        <f t="shared" si="68"/>
        <v>8</v>
      </c>
      <c r="AE80" s="142">
        <f t="shared" si="73"/>
        <v>31</v>
      </c>
      <c r="AF80" s="146">
        <v>29</v>
      </c>
      <c r="AG80" s="426">
        <v>1</v>
      </c>
      <c r="AH80" s="427"/>
      <c r="AI80" s="427">
        <v>1</v>
      </c>
      <c r="AJ80" s="427"/>
      <c r="AK80" s="428"/>
      <c r="AL80" s="149">
        <f t="shared" si="69"/>
        <v>2</v>
      </c>
      <c r="AM80" s="143">
        <f t="shared" si="74"/>
        <v>17</v>
      </c>
      <c r="AN80" s="138">
        <v>10</v>
      </c>
      <c r="AO80" s="456">
        <v>4</v>
      </c>
      <c r="AP80" s="335">
        <v>2</v>
      </c>
      <c r="AQ80" s="335">
        <v>1</v>
      </c>
      <c r="AR80" s="335"/>
      <c r="AS80" s="455"/>
      <c r="AT80" s="149">
        <f t="shared" si="76"/>
        <v>7</v>
      </c>
      <c r="AU80" s="145">
        <f t="shared" si="75"/>
        <v>9</v>
      </c>
      <c r="AV80" s="138">
        <v>8</v>
      </c>
      <c r="AW80" s="387">
        <v>1</v>
      </c>
      <c r="AX80" s="388"/>
      <c r="AY80" s="388"/>
      <c r="AZ80" s="388"/>
      <c r="BA80" s="389"/>
      <c r="BB80" s="147">
        <f t="shared" si="77"/>
        <v>1</v>
      </c>
      <c r="BC80" s="115">
        <f t="shared" si="43"/>
        <v>81</v>
      </c>
      <c r="BD80" s="115">
        <f t="shared" si="44"/>
        <v>57</v>
      </c>
      <c r="BE80" s="115">
        <f t="shared" si="45"/>
        <v>13</v>
      </c>
      <c r="BF80" s="115">
        <f t="shared" si="46"/>
        <v>5</v>
      </c>
      <c r="BG80" s="115">
        <f t="shared" si="47"/>
        <v>4</v>
      </c>
      <c r="BH80" s="115">
        <f t="shared" si="48"/>
        <v>2</v>
      </c>
      <c r="BI80" s="115">
        <f t="shared" si="49"/>
        <v>0</v>
      </c>
      <c r="BJ80" s="116">
        <f t="shared" si="50"/>
        <v>24</v>
      </c>
      <c r="BK80" s="120">
        <f t="shared" si="51"/>
        <v>66</v>
      </c>
      <c r="BL80" s="115">
        <f t="shared" si="52"/>
        <v>59</v>
      </c>
      <c r="BM80" s="115">
        <f t="shared" si="53"/>
        <v>5</v>
      </c>
      <c r="BN80" s="115">
        <f t="shared" si="54"/>
        <v>0</v>
      </c>
      <c r="BO80" s="115">
        <f t="shared" si="55"/>
        <v>1</v>
      </c>
      <c r="BP80" s="115">
        <f t="shared" si="56"/>
        <v>0</v>
      </c>
      <c r="BQ80" s="115">
        <f t="shared" si="57"/>
        <v>1</v>
      </c>
      <c r="BR80" s="121">
        <f t="shared" si="58"/>
        <v>7</v>
      </c>
      <c r="BS80" s="103">
        <f t="shared" si="36"/>
        <v>31</v>
      </c>
      <c r="BT80" s="86"/>
    </row>
    <row r="81" spans="1:73" ht="36.950000000000003" customHeight="1" thickBot="1" x14ac:dyDescent="0.3">
      <c r="A81" s="59" t="s">
        <v>46</v>
      </c>
      <c r="B81" s="64" t="s">
        <v>108</v>
      </c>
      <c r="C81" s="64" t="s">
        <v>170</v>
      </c>
      <c r="D81" s="61" t="s">
        <v>90</v>
      </c>
      <c r="E81" s="62" t="s">
        <v>91</v>
      </c>
      <c r="F81" s="63" t="s">
        <v>48</v>
      </c>
      <c r="G81" s="143">
        <f t="shared" si="70"/>
        <v>10</v>
      </c>
      <c r="H81" s="184">
        <v>8</v>
      </c>
      <c r="I81" s="415"/>
      <c r="J81" s="416">
        <v>1</v>
      </c>
      <c r="K81" s="416"/>
      <c r="L81" s="416"/>
      <c r="M81" s="417">
        <v>1</v>
      </c>
      <c r="N81" s="147">
        <f t="shared" ref="N81:N89" si="78">SUM(I81:M81)</f>
        <v>2</v>
      </c>
      <c r="O81" s="140">
        <f t="shared" si="71"/>
        <v>13</v>
      </c>
      <c r="P81" s="146">
        <v>12</v>
      </c>
      <c r="Q81" s="399"/>
      <c r="R81" s="388"/>
      <c r="S81" s="388"/>
      <c r="T81" s="388"/>
      <c r="U81" s="389">
        <v>1</v>
      </c>
      <c r="V81" s="148">
        <f t="shared" ref="V81:V89" si="79">SUM(Q81:U81)</f>
        <v>1</v>
      </c>
      <c r="W81" s="142">
        <f t="shared" si="72"/>
        <v>16</v>
      </c>
      <c r="X81" s="184">
        <v>13</v>
      </c>
      <c r="Y81" s="399">
        <v>3</v>
      </c>
      <c r="Z81" s="388"/>
      <c r="AA81" s="388"/>
      <c r="AB81" s="388"/>
      <c r="AC81" s="389"/>
      <c r="AD81" s="147">
        <f t="shared" ref="AD81:AD89" si="80">SUM(Y81:AC81)</f>
        <v>3</v>
      </c>
      <c r="AE81" s="142">
        <f t="shared" si="73"/>
        <v>14</v>
      </c>
      <c r="AF81" s="146">
        <v>12</v>
      </c>
      <c r="AG81" s="399"/>
      <c r="AH81" s="388"/>
      <c r="AI81" s="388"/>
      <c r="AJ81" s="388"/>
      <c r="AK81" s="389">
        <v>2</v>
      </c>
      <c r="AL81" s="149">
        <f t="shared" ref="AL81:AL86" si="81">SUM(AG81:AK81)</f>
        <v>2</v>
      </c>
      <c r="AM81" s="143">
        <f t="shared" si="74"/>
        <v>13</v>
      </c>
      <c r="AN81" s="138">
        <v>10</v>
      </c>
      <c r="AO81" s="387">
        <v>2</v>
      </c>
      <c r="AP81" s="388">
        <v>1</v>
      </c>
      <c r="AQ81" s="388"/>
      <c r="AR81" s="388"/>
      <c r="AS81" s="389"/>
      <c r="AT81" s="149">
        <f t="shared" si="76"/>
        <v>3</v>
      </c>
      <c r="AU81" s="145">
        <f t="shared" si="75"/>
        <v>10</v>
      </c>
      <c r="AV81" s="138">
        <v>10</v>
      </c>
      <c r="AW81" s="387"/>
      <c r="AX81" s="388"/>
      <c r="AY81" s="388"/>
      <c r="AZ81" s="388"/>
      <c r="BA81" s="389"/>
      <c r="BB81" s="147">
        <f t="shared" si="77"/>
        <v>0</v>
      </c>
      <c r="BC81" s="115">
        <f t="shared" si="43"/>
        <v>39</v>
      </c>
      <c r="BD81" s="115">
        <f t="shared" si="44"/>
        <v>31</v>
      </c>
      <c r="BE81" s="115">
        <f t="shared" si="45"/>
        <v>5</v>
      </c>
      <c r="BF81" s="115">
        <f t="shared" si="46"/>
        <v>2</v>
      </c>
      <c r="BG81" s="115">
        <f t="shared" si="47"/>
        <v>0</v>
      </c>
      <c r="BH81" s="115">
        <f t="shared" si="48"/>
        <v>0</v>
      </c>
      <c r="BI81" s="115">
        <f t="shared" si="49"/>
        <v>1</v>
      </c>
      <c r="BJ81" s="116">
        <f t="shared" si="50"/>
        <v>8</v>
      </c>
      <c r="BK81" s="120">
        <f t="shared" si="51"/>
        <v>37</v>
      </c>
      <c r="BL81" s="115">
        <f t="shared" si="52"/>
        <v>34</v>
      </c>
      <c r="BM81" s="115">
        <f t="shared" si="53"/>
        <v>0</v>
      </c>
      <c r="BN81" s="115">
        <f t="shared" si="54"/>
        <v>0</v>
      </c>
      <c r="BO81" s="115">
        <f t="shared" si="55"/>
        <v>0</v>
      </c>
      <c r="BP81" s="115">
        <f t="shared" si="56"/>
        <v>0</v>
      </c>
      <c r="BQ81" s="115">
        <f t="shared" si="57"/>
        <v>3</v>
      </c>
      <c r="BR81" s="121">
        <f t="shared" si="58"/>
        <v>3</v>
      </c>
      <c r="BS81" s="103">
        <f t="shared" si="36"/>
        <v>11</v>
      </c>
      <c r="BT81" s="86"/>
    </row>
    <row r="82" spans="1:73" ht="36.950000000000003" customHeight="1" thickBot="1" x14ac:dyDescent="0.3">
      <c r="A82" s="59" t="s">
        <v>46</v>
      </c>
      <c r="B82" s="64" t="s">
        <v>109</v>
      </c>
      <c r="C82" s="64" t="s">
        <v>171</v>
      </c>
      <c r="D82" s="61" t="s">
        <v>90</v>
      </c>
      <c r="E82" s="62" t="s">
        <v>91</v>
      </c>
      <c r="F82" s="63" t="s">
        <v>48</v>
      </c>
      <c r="G82" s="143">
        <f t="shared" si="70"/>
        <v>11</v>
      </c>
      <c r="H82" s="184">
        <v>11</v>
      </c>
      <c r="I82" s="415"/>
      <c r="J82" s="416"/>
      <c r="K82" s="416"/>
      <c r="L82" s="416"/>
      <c r="M82" s="417"/>
      <c r="N82" s="147">
        <f t="shared" si="78"/>
        <v>0</v>
      </c>
      <c r="O82" s="140">
        <f t="shared" si="71"/>
        <v>8</v>
      </c>
      <c r="P82" s="146">
        <v>8</v>
      </c>
      <c r="Q82" s="399"/>
      <c r="R82" s="388"/>
      <c r="S82" s="388"/>
      <c r="T82" s="388"/>
      <c r="U82" s="389"/>
      <c r="V82" s="148">
        <f t="shared" si="79"/>
        <v>0</v>
      </c>
      <c r="W82" s="142">
        <f t="shared" si="72"/>
        <v>9</v>
      </c>
      <c r="X82" s="184">
        <v>9</v>
      </c>
      <c r="Y82" s="399"/>
      <c r="Z82" s="388"/>
      <c r="AA82" s="388"/>
      <c r="AB82" s="388"/>
      <c r="AC82" s="389"/>
      <c r="AD82" s="147">
        <f t="shared" si="80"/>
        <v>0</v>
      </c>
      <c r="AE82" s="142">
        <f t="shared" si="73"/>
        <v>4</v>
      </c>
      <c r="AF82" s="146">
        <v>4</v>
      </c>
      <c r="AG82" s="544"/>
      <c r="AH82" s="529"/>
      <c r="AI82" s="529"/>
      <c r="AJ82" s="529"/>
      <c r="AK82" s="530"/>
      <c r="AL82" s="149">
        <f t="shared" si="81"/>
        <v>0</v>
      </c>
      <c r="AM82" s="143">
        <f t="shared" si="74"/>
        <v>9</v>
      </c>
      <c r="AN82" s="138">
        <v>6</v>
      </c>
      <c r="AO82" s="387">
        <v>2</v>
      </c>
      <c r="AP82" s="388"/>
      <c r="AQ82" s="388">
        <v>1</v>
      </c>
      <c r="AR82" s="388"/>
      <c r="AS82" s="389"/>
      <c r="AT82" s="149">
        <f t="shared" si="76"/>
        <v>3</v>
      </c>
      <c r="AU82" s="145">
        <f t="shared" si="75"/>
        <v>7</v>
      </c>
      <c r="AV82" s="138">
        <v>6</v>
      </c>
      <c r="AW82" s="387"/>
      <c r="AX82" s="388">
        <v>1</v>
      </c>
      <c r="AY82" s="388"/>
      <c r="AZ82" s="388"/>
      <c r="BA82" s="389"/>
      <c r="BB82" s="147">
        <f t="shared" si="77"/>
        <v>1</v>
      </c>
      <c r="BC82" s="115">
        <f t="shared" si="43"/>
        <v>29</v>
      </c>
      <c r="BD82" s="115">
        <f t="shared" si="44"/>
        <v>26</v>
      </c>
      <c r="BE82" s="115">
        <f t="shared" si="45"/>
        <v>2</v>
      </c>
      <c r="BF82" s="115">
        <f t="shared" si="46"/>
        <v>0</v>
      </c>
      <c r="BG82" s="115">
        <f t="shared" si="47"/>
        <v>1</v>
      </c>
      <c r="BH82" s="115">
        <f t="shared" si="48"/>
        <v>0</v>
      </c>
      <c r="BI82" s="115">
        <f t="shared" si="49"/>
        <v>0</v>
      </c>
      <c r="BJ82" s="116">
        <f t="shared" si="50"/>
        <v>3</v>
      </c>
      <c r="BK82" s="120">
        <f t="shared" si="51"/>
        <v>19</v>
      </c>
      <c r="BL82" s="115">
        <f t="shared" si="52"/>
        <v>18</v>
      </c>
      <c r="BM82" s="115">
        <f t="shared" si="53"/>
        <v>0</v>
      </c>
      <c r="BN82" s="115">
        <f t="shared" si="54"/>
        <v>1</v>
      </c>
      <c r="BO82" s="115">
        <f t="shared" si="55"/>
        <v>0</v>
      </c>
      <c r="BP82" s="115">
        <f t="shared" si="56"/>
        <v>0</v>
      </c>
      <c r="BQ82" s="115">
        <f t="shared" si="57"/>
        <v>0</v>
      </c>
      <c r="BR82" s="121">
        <f t="shared" si="58"/>
        <v>1</v>
      </c>
      <c r="BS82" s="103">
        <f t="shared" si="36"/>
        <v>4</v>
      </c>
      <c r="BT82" s="86"/>
    </row>
    <row r="83" spans="1:73" ht="36.950000000000003" customHeight="1" thickBot="1" x14ac:dyDescent="0.3">
      <c r="A83" s="59" t="s">
        <v>46</v>
      </c>
      <c r="B83" s="64" t="s">
        <v>110</v>
      </c>
      <c r="C83" s="64" t="s">
        <v>172</v>
      </c>
      <c r="D83" s="61" t="s">
        <v>90</v>
      </c>
      <c r="E83" s="62" t="s">
        <v>91</v>
      </c>
      <c r="F83" s="63" t="s">
        <v>48</v>
      </c>
      <c r="G83" s="143">
        <f t="shared" si="70"/>
        <v>17</v>
      </c>
      <c r="H83" s="184">
        <v>16</v>
      </c>
      <c r="I83" s="415"/>
      <c r="J83" s="416"/>
      <c r="K83" s="416">
        <v>1</v>
      </c>
      <c r="L83" s="416"/>
      <c r="M83" s="417"/>
      <c r="N83" s="147">
        <f t="shared" si="78"/>
        <v>1</v>
      </c>
      <c r="O83" s="140">
        <f t="shared" si="71"/>
        <v>24</v>
      </c>
      <c r="P83" s="146">
        <v>24</v>
      </c>
      <c r="Q83" s="399"/>
      <c r="R83" s="388"/>
      <c r="S83" s="388"/>
      <c r="T83" s="388"/>
      <c r="U83" s="389"/>
      <c r="V83" s="148">
        <f t="shared" si="79"/>
        <v>0</v>
      </c>
      <c r="W83" s="142">
        <f t="shared" si="72"/>
        <v>21</v>
      </c>
      <c r="X83" s="184">
        <v>21</v>
      </c>
      <c r="Y83" s="399"/>
      <c r="Z83" s="388"/>
      <c r="AA83" s="388"/>
      <c r="AB83" s="388"/>
      <c r="AC83" s="389"/>
      <c r="AD83" s="147">
        <f t="shared" si="80"/>
        <v>0</v>
      </c>
      <c r="AE83" s="142">
        <f t="shared" si="73"/>
        <v>31</v>
      </c>
      <c r="AF83" s="146">
        <v>31</v>
      </c>
      <c r="AG83" s="544"/>
      <c r="AH83" s="529"/>
      <c r="AI83" s="529"/>
      <c r="AJ83" s="529"/>
      <c r="AK83" s="530"/>
      <c r="AL83" s="149">
        <f t="shared" si="81"/>
        <v>0</v>
      </c>
      <c r="AM83" s="143">
        <f t="shared" si="74"/>
        <v>15</v>
      </c>
      <c r="AN83" s="138">
        <v>15</v>
      </c>
      <c r="AO83" s="387"/>
      <c r="AP83" s="388"/>
      <c r="AQ83" s="388"/>
      <c r="AR83" s="388"/>
      <c r="AS83" s="389"/>
      <c r="AT83" s="149">
        <f t="shared" si="76"/>
        <v>0</v>
      </c>
      <c r="AU83" s="145">
        <f t="shared" si="75"/>
        <v>12</v>
      </c>
      <c r="AV83" s="146">
        <v>12</v>
      </c>
      <c r="AW83" s="544"/>
      <c r="AX83" s="529"/>
      <c r="AY83" s="529"/>
      <c r="AZ83" s="529"/>
      <c r="BA83" s="530"/>
      <c r="BB83" s="147">
        <f t="shared" si="77"/>
        <v>0</v>
      </c>
      <c r="BC83" s="115">
        <f t="shared" si="43"/>
        <v>53</v>
      </c>
      <c r="BD83" s="115">
        <f t="shared" si="44"/>
        <v>52</v>
      </c>
      <c r="BE83" s="115">
        <f t="shared" si="45"/>
        <v>0</v>
      </c>
      <c r="BF83" s="115">
        <f t="shared" si="46"/>
        <v>0</v>
      </c>
      <c r="BG83" s="115">
        <f t="shared" si="47"/>
        <v>1</v>
      </c>
      <c r="BH83" s="115">
        <f t="shared" si="48"/>
        <v>0</v>
      </c>
      <c r="BI83" s="115">
        <f t="shared" si="49"/>
        <v>0</v>
      </c>
      <c r="BJ83" s="116">
        <f t="shared" si="50"/>
        <v>1</v>
      </c>
      <c r="BK83" s="120">
        <f t="shared" si="51"/>
        <v>67</v>
      </c>
      <c r="BL83" s="115">
        <f t="shared" si="52"/>
        <v>67</v>
      </c>
      <c r="BM83" s="115">
        <f t="shared" si="53"/>
        <v>0</v>
      </c>
      <c r="BN83" s="115">
        <f t="shared" si="54"/>
        <v>0</v>
      </c>
      <c r="BO83" s="115">
        <f t="shared" si="55"/>
        <v>0</v>
      </c>
      <c r="BP83" s="115">
        <f t="shared" si="56"/>
        <v>0</v>
      </c>
      <c r="BQ83" s="115">
        <f t="shared" si="57"/>
        <v>0</v>
      </c>
      <c r="BR83" s="121">
        <f t="shared" si="58"/>
        <v>0</v>
      </c>
      <c r="BS83" s="103">
        <f t="shared" si="36"/>
        <v>1</v>
      </c>
      <c r="BT83" s="86"/>
    </row>
    <row r="84" spans="1:73" ht="36.950000000000003" customHeight="1" thickBot="1" x14ac:dyDescent="0.3">
      <c r="A84" s="59" t="s">
        <v>46</v>
      </c>
      <c r="B84" s="64" t="s">
        <v>114</v>
      </c>
      <c r="C84" s="64" t="s">
        <v>173</v>
      </c>
      <c r="D84" s="61" t="s">
        <v>90</v>
      </c>
      <c r="E84" s="62" t="s">
        <v>91</v>
      </c>
      <c r="F84" s="63" t="s">
        <v>48</v>
      </c>
      <c r="G84" s="143">
        <f t="shared" si="70"/>
        <v>10</v>
      </c>
      <c r="H84" s="184">
        <v>5</v>
      </c>
      <c r="I84" s="415">
        <v>3</v>
      </c>
      <c r="J84" s="416">
        <v>2</v>
      </c>
      <c r="K84" s="416"/>
      <c r="L84" s="416"/>
      <c r="M84" s="417"/>
      <c r="N84" s="147">
        <f>SUM(I84:M84)</f>
        <v>5</v>
      </c>
      <c r="O84" s="140">
        <f t="shared" si="71"/>
        <v>17</v>
      </c>
      <c r="P84" s="146">
        <v>17</v>
      </c>
      <c r="Q84" s="334"/>
      <c r="R84" s="335"/>
      <c r="S84" s="335"/>
      <c r="T84" s="335"/>
      <c r="U84" s="455"/>
      <c r="V84" s="148">
        <f t="shared" si="79"/>
        <v>0</v>
      </c>
      <c r="W84" s="142">
        <f t="shared" si="72"/>
        <v>12</v>
      </c>
      <c r="X84" s="184">
        <v>7</v>
      </c>
      <c r="Y84" s="334">
        <v>3</v>
      </c>
      <c r="Z84" s="335">
        <v>2</v>
      </c>
      <c r="AA84" s="335"/>
      <c r="AB84" s="335"/>
      <c r="AC84" s="455"/>
      <c r="AD84" s="147">
        <f t="shared" si="80"/>
        <v>5</v>
      </c>
      <c r="AE84" s="142">
        <f t="shared" si="73"/>
        <v>18</v>
      </c>
      <c r="AF84" s="146">
        <v>17</v>
      </c>
      <c r="AG84" s="426"/>
      <c r="AH84" s="427">
        <v>1</v>
      </c>
      <c r="AI84" s="427"/>
      <c r="AJ84" s="427"/>
      <c r="AK84" s="428"/>
      <c r="AL84" s="149">
        <f t="shared" si="81"/>
        <v>1</v>
      </c>
      <c r="AM84" s="143">
        <f t="shared" si="74"/>
        <v>11</v>
      </c>
      <c r="AN84" s="455">
        <v>11</v>
      </c>
      <c r="AO84" s="456"/>
      <c r="AP84" s="335"/>
      <c r="AQ84" s="335"/>
      <c r="AR84" s="335"/>
      <c r="AS84" s="455"/>
      <c r="AT84" s="149">
        <f t="shared" si="76"/>
        <v>0</v>
      </c>
      <c r="AU84" s="145">
        <f t="shared" si="75"/>
        <v>14</v>
      </c>
      <c r="AV84" s="184">
        <v>14</v>
      </c>
      <c r="AW84" s="415"/>
      <c r="AX84" s="416"/>
      <c r="AY84" s="416"/>
      <c r="AZ84" s="416"/>
      <c r="BA84" s="552"/>
      <c r="BB84" s="147">
        <f t="shared" si="77"/>
        <v>0</v>
      </c>
      <c r="BC84" s="115">
        <f t="shared" si="43"/>
        <v>33</v>
      </c>
      <c r="BD84" s="115">
        <f t="shared" si="44"/>
        <v>23</v>
      </c>
      <c r="BE84" s="115">
        <f t="shared" si="45"/>
        <v>6</v>
      </c>
      <c r="BF84" s="115">
        <f t="shared" si="46"/>
        <v>4</v>
      </c>
      <c r="BG84" s="115">
        <f t="shared" si="47"/>
        <v>0</v>
      </c>
      <c r="BH84" s="115">
        <f t="shared" si="48"/>
        <v>0</v>
      </c>
      <c r="BI84" s="115">
        <f t="shared" si="49"/>
        <v>0</v>
      </c>
      <c r="BJ84" s="116">
        <f t="shared" si="50"/>
        <v>10</v>
      </c>
      <c r="BK84" s="120">
        <f t="shared" si="51"/>
        <v>49</v>
      </c>
      <c r="BL84" s="115">
        <f t="shared" si="52"/>
        <v>48</v>
      </c>
      <c r="BM84" s="115">
        <f t="shared" si="53"/>
        <v>0</v>
      </c>
      <c r="BN84" s="115">
        <f t="shared" si="54"/>
        <v>1</v>
      </c>
      <c r="BO84" s="115">
        <f t="shared" si="55"/>
        <v>0</v>
      </c>
      <c r="BP84" s="115">
        <f t="shared" si="56"/>
        <v>0</v>
      </c>
      <c r="BQ84" s="115">
        <f t="shared" si="57"/>
        <v>0</v>
      </c>
      <c r="BR84" s="121">
        <f t="shared" si="58"/>
        <v>1</v>
      </c>
      <c r="BS84" s="103">
        <f t="shared" si="36"/>
        <v>11</v>
      </c>
      <c r="BT84" s="86"/>
    </row>
    <row r="85" spans="1:73" ht="36.950000000000003" customHeight="1" thickBot="1" x14ac:dyDescent="0.3">
      <c r="A85" s="59" t="s">
        <v>46</v>
      </c>
      <c r="B85" s="64" t="s">
        <v>115</v>
      </c>
      <c r="C85" s="64" t="s">
        <v>174</v>
      </c>
      <c r="D85" s="61" t="s">
        <v>90</v>
      </c>
      <c r="E85" s="62" t="s">
        <v>91</v>
      </c>
      <c r="F85" s="63" t="s">
        <v>48</v>
      </c>
      <c r="G85" s="143">
        <f t="shared" si="70"/>
        <v>10</v>
      </c>
      <c r="H85" s="162">
        <v>10</v>
      </c>
      <c r="I85" s="396"/>
      <c r="J85" s="397"/>
      <c r="K85" s="397"/>
      <c r="L85" s="397"/>
      <c r="M85" s="398"/>
      <c r="N85" s="147">
        <f t="shared" si="78"/>
        <v>0</v>
      </c>
      <c r="O85" s="140">
        <f t="shared" si="71"/>
        <v>6</v>
      </c>
      <c r="P85" s="498">
        <v>6</v>
      </c>
      <c r="Q85" s="396"/>
      <c r="R85" s="397"/>
      <c r="S85" s="397"/>
      <c r="T85" s="397"/>
      <c r="U85" s="398"/>
      <c r="V85" s="148">
        <f t="shared" si="79"/>
        <v>0</v>
      </c>
      <c r="W85" s="142">
        <f t="shared" si="72"/>
        <v>13</v>
      </c>
      <c r="X85" s="497">
        <v>8</v>
      </c>
      <c r="Y85" s="396">
        <v>2</v>
      </c>
      <c r="Z85" s="397"/>
      <c r="AA85" s="397">
        <v>3</v>
      </c>
      <c r="AB85" s="397"/>
      <c r="AC85" s="398"/>
      <c r="AD85" s="147">
        <f t="shared" si="80"/>
        <v>5</v>
      </c>
      <c r="AE85" s="142">
        <f t="shared" si="73"/>
        <v>6</v>
      </c>
      <c r="AF85" s="185">
        <v>6</v>
      </c>
      <c r="AG85" s="396"/>
      <c r="AH85" s="397"/>
      <c r="AI85" s="397"/>
      <c r="AJ85" s="397"/>
      <c r="AK85" s="398"/>
      <c r="AL85" s="149">
        <f t="shared" si="81"/>
        <v>0</v>
      </c>
      <c r="AM85" s="143">
        <f t="shared" si="74"/>
        <v>13</v>
      </c>
      <c r="AN85" s="455">
        <v>9</v>
      </c>
      <c r="AO85" s="456">
        <v>1</v>
      </c>
      <c r="AP85" s="335"/>
      <c r="AQ85" s="335">
        <v>3</v>
      </c>
      <c r="AR85" s="335"/>
      <c r="AS85" s="455"/>
      <c r="AT85" s="149">
        <f t="shared" si="76"/>
        <v>4</v>
      </c>
      <c r="AU85" s="145">
        <f t="shared" si="75"/>
        <v>9</v>
      </c>
      <c r="AV85" s="162">
        <v>8</v>
      </c>
      <c r="AW85" s="396">
        <v>1</v>
      </c>
      <c r="AX85" s="397"/>
      <c r="AY85" s="397"/>
      <c r="AZ85" s="397"/>
      <c r="BA85" s="398"/>
      <c r="BB85" s="147">
        <f t="shared" si="77"/>
        <v>1</v>
      </c>
      <c r="BC85" s="115">
        <f t="shared" si="43"/>
        <v>36</v>
      </c>
      <c r="BD85" s="115">
        <f t="shared" si="44"/>
        <v>27</v>
      </c>
      <c r="BE85" s="115">
        <f t="shared" si="45"/>
        <v>3</v>
      </c>
      <c r="BF85" s="115">
        <f t="shared" si="46"/>
        <v>0</v>
      </c>
      <c r="BG85" s="115">
        <f t="shared" si="47"/>
        <v>6</v>
      </c>
      <c r="BH85" s="115">
        <f t="shared" si="48"/>
        <v>0</v>
      </c>
      <c r="BI85" s="115">
        <f t="shared" si="49"/>
        <v>0</v>
      </c>
      <c r="BJ85" s="116">
        <f t="shared" si="50"/>
        <v>9</v>
      </c>
      <c r="BK85" s="120">
        <f t="shared" si="51"/>
        <v>21</v>
      </c>
      <c r="BL85" s="115">
        <f t="shared" si="52"/>
        <v>20</v>
      </c>
      <c r="BM85" s="115">
        <f t="shared" si="53"/>
        <v>1</v>
      </c>
      <c r="BN85" s="115">
        <f t="shared" si="54"/>
        <v>0</v>
      </c>
      <c r="BO85" s="115">
        <f t="shared" si="55"/>
        <v>0</v>
      </c>
      <c r="BP85" s="115">
        <f t="shared" si="56"/>
        <v>0</v>
      </c>
      <c r="BQ85" s="115">
        <f t="shared" si="57"/>
        <v>0</v>
      </c>
      <c r="BR85" s="121">
        <f t="shared" si="58"/>
        <v>1</v>
      </c>
      <c r="BS85" s="103">
        <f t="shared" si="36"/>
        <v>10</v>
      </c>
      <c r="BT85" s="86"/>
    </row>
    <row r="86" spans="1:73" ht="36.950000000000003" customHeight="1" thickBot="1" x14ac:dyDescent="0.3">
      <c r="A86" s="59" t="s">
        <v>46</v>
      </c>
      <c r="B86" s="64" t="s">
        <v>111</v>
      </c>
      <c r="C86" s="64" t="s">
        <v>175</v>
      </c>
      <c r="D86" s="61" t="s">
        <v>90</v>
      </c>
      <c r="E86" s="62" t="s">
        <v>91</v>
      </c>
      <c r="F86" s="63" t="s">
        <v>48</v>
      </c>
      <c r="G86" s="143">
        <f t="shared" si="70"/>
        <v>5</v>
      </c>
      <c r="H86" s="162">
        <v>5</v>
      </c>
      <c r="I86" s="396"/>
      <c r="J86" s="397"/>
      <c r="K86" s="397"/>
      <c r="L86" s="397"/>
      <c r="M86" s="398"/>
      <c r="N86" s="147">
        <f t="shared" si="78"/>
        <v>0</v>
      </c>
      <c r="O86" s="140">
        <f t="shared" si="71"/>
        <v>10</v>
      </c>
      <c r="P86" s="163">
        <v>10</v>
      </c>
      <c r="Q86" s="334"/>
      <c r="R86" s="335"/>
      <c r="S86" s="335"/>
      <c r="T86" s="335"/>
      <c r="U86" s="455"/>
      <c r="V86" s="148">
        <f t="shared" si="79"/>
        <v>0</v>
      </c>
      <c r="W86" s="142">
        <f t="shared" si="72"/>
        <v>2</v>
      </c>
      <c r="X86" s="162">
        <v>2</v>
      </c>
      <c r="Y86" s="334"/>
      <c r="Z86" s="335"/>
      <c r="AA86" s="335"/>
      <c r="AB86" s="335"/>
      <c r="AC86" s="455"/>
      <c r="AD86" s="147">
        <f t="shared" si="80"/>
        <v>0</v>
      </c>
      <c r="AE86" s="142">
        <f t="shared" si="73"/>
        <v>11</v>
      </c>
      <c r="AF86" s="163">
        <v>11</v>
      </c>
      <c r="AG86" s="426"/>
      <c r="AH86" s="427"/>
      <c r="AI86" s="427"/>
      <c r="AJ86" s="427"/>
      <c r="AK86" s="428"/>
      <c r="AL86" s="149">
        <f t="shared" si="81"/>
        <v>0</v>
      </c>
      <c r="AM86" s="143">
        <f t="shared" si="74"/>
        <v>4</v>
      </c>
      <c r="AN86" s="455">
        <v>4</v>
      </c>
      <c r="AO86" s="456"/>
      <c r="AP86" s="335"/>
      <c r="AQ86" s="335"/>
      <c r="AR86" s="335"/>
      <c r="AS86" s="455"/>
      <c r="AT86" s="149">
        <f>SUM(AO86:AS86)</f>
        <v>0</v>
      </c>
      <c r="AU86" s="145">
        <f t="shared" si="75"/>
        <v>8</v>
      </c>
      <c r="AV86" s="184">
        <v>8</v>
      </c>
      <c r="AW86" s="415"/>
      <c r="AX86" s="416"/>
      <c r="AY86" s="416"/>
      <c r="AZ86" s="416"/>
      <c r="BA86" s="552"/>
      <c r="BB86" s="147">
        <f>SUM(AW86:BA86)</f>
        <v>0</v>
      </c>
      <c r="BC86" s="115">
        <f t="shared" si="43"/>
        <v>11</v>
      </c>
      <c r="BD86" s="115">
        <f t="shared" si="44"/>
        <v>11</v>
      </c>
      <c r="BE86" s="115">
        <f t="shared" si="45"/>
        <v>0</v>
      </c>
      <c r="BF86" s="115">
        <f t="shared" si="46"/>
        <v>0</v>
      </c>
      <c r="BG86" s="115">
        <f t="shared" si="47"/>
        <v>0</v>
      </c>
      <c r="BH86" s="115">
        <f t="shared" si="48"/>
        <v>0</v>
      </c>
      <c r="BI86" s="115">
        <f t="shared" si="49"/>
        <v>0</v>
      </c>
      <c r="BJ86" s="116">
        <f t="shared" si="50"/>
        <v>0</v>
      </c>
      <c r="BK86" s="120">
        <f t="shared" si="51"/>
        <v>29</v>
      </c>
      <c r="BL86" s="115">
        <f t="shared" si="52"/>
        <v>29</v>
      </c>
      <c r="BM86" s="115">
        <f t="shared" si="53"/>
        <v>0</v>
      </c>
      <c r="BN86" s="115">
        <f t="shared" si="54"/>
        <v>0</v>
      </c>
      <c r="BO86" s="115">
        <f t="shared" si="55"/>
        <v>0</v>
      </c>
      <c r="BP86" s="115">
        <f t="shared" si="56"/>
        <v>0</v>
      </c>
      <c r="BQ86" s="115">
        <f t="shared" si="57"/>
        <v>0</v>
      </c>
      <c r="BR86" s="121">
        <f t="shared" si="58"/>
        <v>0</v>
      </c>
      <c r="BS86" s="103">
        <f t="shared" si="36"/>
        <v>0</v>
      </c>
      <c r="BT86" s="86"/>
    </row>
    <row r="87" spans="1:73" ht="36.950000000000003" customHeight="1" thickBot="1" x14ac:dyDescent="0.3">
      <c r="A87" s="59" t="s">
        <v>46</v>
      </c>
      <c r="B87" s="64" t="s">
        <v>117</v>
      </c>
      <c r="C87" s="64" t="s">
        <v>176</v>
      </c>
      <c r="D87" s="61" t="s">
        <v>90</v>
      </c>
      <c r="E87" s="62" t="s">
        <v>91</v>
      </c>
      <c r="F87" s="63" t="s">
        <v>48</v>
      </c>
      <c r="G87" s="143">
        <f t="shared" si="70"/>
        <v>3</v>
      </c>
      <c r="H87" s="184">
        <v>3</v>
      </c>
      <c r="I87" s="415"/>
      <c r="J87" s="416"/>
      <c r="K87" s="416"/>
      <c r="L87" s="416"/>
      <c r="M87" s="417"/>
      <c r="N87" s="147">
        <f t="shared" si="78"/>
        <v>0</v>
      </c>
      <c r="O87" s="140">
        <f t="shared" si="71"/>
        <v>5</v>
      </c>
      <c r="P87" s="146">
        <v>5</v>
      </c>
      <c r="Q87" s="399"/>
      <c r="R87" s="388"/>
      <c r="S87" s="388"/>
      <c r="T87" s="388"/>
      <c r="U87" s="389"/>
      <c r="V87" s="148">
        <f t="shared" si="79"/>
        <v>0</v>
      </c>
      <c r="W87" s="142">
        <f t="shared" si="72"/>
        <v>4</v>
      </c>
      <c r="X87" s="150">
        <v>4</v>
      </c>
      <c r="Y87" s="399"/>
      <c r="Z87" s="388"/>
      <c r="AA87" s="388"/>
      <c r="AB87" s="388"/>
      <c r="AC87" s="389"/>
      <c r="AD87" s="147">
        <f t="shared" si="80"/>
        <v>0</v>
      </c>
      <c r="AE87" s="142">
        <f t="shared" si="73"/>
        <v>6</v>
      </c>
      <c r="AF87" s="146">
        <v>6</v>
      </c>
      <c r="AG87" s="399"/>
      <c r="AH87" s="388"/>
      <c r="AI87" s="388"/>
      <c r="AJ87" s="388"/>
      <c r="AK87" s="389"/>
      <c r="AL87" s="149">
        <f>SUM(AG87:AK87)</f>
        <v>0</v>
      </c>
      <c r="AM87" s="143">
        <f t="shared" si="74"/>
        <v>4</v>
      </c>
      <c r="AN87" s="146">
        <v>4</v>
      </c>
      <c r="AO87" s="456"/>
      <c r="AP87" s="335"/>
      <c r="AQ87" s="335"/>
      <c r="AR87" s="335"/>
      <c r="AS87" s="455"/>
      <c r="AT87" s="149">
        <f>SUM(AO87:AS87)</f>
        <v>0</v>
      </c>
      <c r="AU87" s="145">
        <f t="shared" si="75"/>
        <v>7</v>
      </c>
      <c r="AV87" s="184">
        <v>7</v>
      </c>
      <c r="AW87" s="415"/>
      <c r="AX87" s="416"/>
      <c r="AY87" s="416"/>
      <c r="AZ87" s="416"/>
      <c r="BA87" s="552"/>
      <c r="BB87" s="147">
        <f>SUM(AW87:BA87)</f>
        <v>0</v>
      </c>
      <c r="BC87" s="115">
        <f t="shared" si="43"/>
        <v>11</v>
      </c>
      <c r="BD87" s="115">
        <f t="shared" si="44"/>
        <v>11</v>
      </c>
      <c r="BE87" s="115">
        <f t="shared" si="45"/>
        <v>0</v>
      </c>
      <c r="BF87" s="115">
        <f t="shared" si="46"/>
        <v>0</v>
      </c>
      <c r="BG87" s="115">
        <f t="shared" si="47"/>
        <v>0</v>
      </c>
      <c r="BH87" s="115">
        <f t="shared" si="48"/>
        <v>0</v>
      </c>
      <c r="BI87" s="115">
        <f t="shared" si="49"/>
        <v>0</v>
      </c>
      <c r="BJ87" s="116">
        <f t="shared" si="50"/>
        <v>0</v>
      </c>
      <c r="BK87" s="120">
        <f t="shared" si="51"/>
        <v>18</v>
      </c>
      <c r="BL87" s="115">
        <f t="shared" si="52"/>
        <v>18</v>
      </c>
      <c r="BM87" s="115">
        <f t="shared" si="53"/>
        <v>0</v>
      </c>
      <c r="BN87" s="115">
        <f t="shared" si="54"/>
        <v>0</v>
      </c>
      <c r="BO87" s="115">
        <f t="shared" si="55"/>
        <v>0</v>
      </c>
      <c r="BP87" s="115">
        <f t="shared" si="56"/>
        <v>0</v>
      </c>
      <c r="BQ87" s="115">
        <f t="shared" si="57"/>
        <v>0</v>
      </c>
      <c r="BR87" s="121">
        <f t="shared" si="58"/>
        <v>0</v>
      </c>
      <c r="BS87" s="103">
        <f t="shared" si="36"/>
        <v>0</v>
      </c>
      <c r="BT87" s="86"/>
    </row>
    <row r="88" spans="1:73" ht="36.950000000000003" customHeight="1" thickBot="1" x14ac:dyDescent="0.3">
      <c r="A88" s="59" t="s">
        <v>46</v>
      </c>
      <c r="B88" s="64" t="s">
        <v>116</v>
      </c>
      <c r="C88" s="64" t="s">
        <v>177</v>
      </c>
      <c r="D88" s="61" t="s">
        <v>90</v>
      </c>
      <c r="E88" s="62" t="s">
        <v>91</v>
      </c>
      <c r="F88" s="63" t="s">
        <v>48</v>
      </c>
      <c r="G88" s="143">
        <f t="shared" si="70"/>
        <v>8</v>
      </c>
      <c r="H88" s="184">
        <v>8</v>
      </c>
      <c r="I88" s="415"/>
      <c r="J88" s="416"/>
      <c r="K88" s="416"/>
      <c r="L88" s="416"/>
      <c r="M88" s="417"/>
      <c r="N88" s="147">
        <f t="shared" si="78"/>
        <v>0</v>
      </c>
      <c r="O88" s="140">
        <f t="shared" si="71"/>
        <v>11</v>
      </c>
      <c r="P88" s="455">
        <v>11</v>
      </c>
      <c r="Q88" s="334"/>
      <c r="R88" s="335"/>
      <c r="S88" s="335"/>
      <c r="T88" s="335"/>
      <c r="U88" s="455"/>
      <c r="V88" s="148">
        <f t="shared" si="79"/>
        <v>0</v>
      </c>
      <c r="W88" s="142">
        <f t="shared" si="72"/>
        <v>6</v>
      </c>
      <c r="X88" s="464">
        <v>6</v>
      </c>
      <c r="Y88" s="334"/>
      <c r="Z88" s="335"/>
      <c r="AA88" s="335"/>
      <c r="AB88" s="335"/>
      <c r="AC88" s="455"/>
      <c r="AD88" s="147">
        <f t="shared" si="80"/>
        <v>0</v>
      </c>
      <c r="AE88" s="142">
        <f t="shared" si="73"/>
        <v>10</v>
      </c>
      <c r="AF88" s="184">
        <v>9</v>
      </c>
      <c r="AG88" s="415"/>
      <c r="AH88" s="416"/>
      <c r="AI88" s="416"/>
      <c r="AJ88" s="416"/>
      <c r="AK88" s="417">
        <v>1</v>
      </c>
      <c r="AL88" s="149">
        <f>SUM(AG88:AK88)</f>
        <v>1</v>
      </c>
      <c r="AM88" s="143">
        <f t="shared" si="74"/>
        <v>3</v>
      </c>
      <c r="AN88" s="455">
        <v>3</v>
      </c>
      <c r="AO88" s="456"/>
      <c r="AP88" s="335"/>
      <c r="AQ88" s="335"/>
      <c r="AR88" s="335"/>
      <c r="AS88" s="455"/>
      <c r="AT88" s="149">
        <f>SUM(AO88:AS88)</f>
        <v>0</v>
      </c>
      <c r="AU88" s="145">
        <f t="shared" si="75"/>
        <v>11</v>
      </c>
      <c r="AV88" s="184">
        <v>11</v>
      </c>
      <c r="AW88" s="415"/>
      <c r="AX88" s="416"/>
      <c r="AY88" s="416"/>
      <c r="AZ88" s="416"/>
      <c r="BA88" s="552"/>
      <c r="BB88" s="147">
        <f>SUM(AW88:BA88)</f>
        <v>0</v>
      </c>
      <c r="BC88" s="115">
        <f t="shared" si="43"/>
        <v>17</v>
      </c>
      <c r="BD88" s="115">
        <f t="shared" si="44"/>
        <v>17</v>
      </c>
      <c r="BE88" s="115">
        <f t="shared" si="45"/>
        <v>0</v>
      </c>
      <c r="BF88" s="115">
        <f t="shared" si="46"/>
        <v>0</v>
      </c>
      <c r="BG88" s="115">
        <f t="shared" si="47"/>
        <v>0</v>
      </c>
      <c r="BH88" s="115">
        <f t="shared" si="48"/>
        <v>0</v>
      </c>
      <c r="BI88" s="115">
        <f t="shared" si="49"/>
        <v>0</v>
      </c>
      <c r="BJ88" s="116">
        <f t="shared" si="50"/>
        <v>0</v>
      </c>
      <c r="BK88" s="120">
        <f t="shared" si="51"/>
        <v>32</v>
      </c>
      <c r="BL88" s="115">
        <f t="shared" si="52"/>
        <v>31</v>
      </c>
      <c r="BM88" s="115">
        <f t="shared" si="53"/>
        <v>0</v>
      </c>
      <c r="BN88" s="115">
        <f t="shared" si="54"/>
        <v>0</v>
      </c>
      <c r="BO88" s="115">
        <f t="shared" si="55"/>
        <v>0</v>
      </c>
      <c r="BP88" s="115">
        <f t="shared" si="56"/>
        <v>0</v>
      </c>
      <c r="BQ88" s="115">
        <f t="shared" si="57"/>
        <v>1</v>
      </c>
      <c r="BR88" s="121">
        <f t="shared" si="58"/>
        <v>1</v>
      </c>
      <c r="BS88" s="103">
        <f t="shared" si="36"/>
        <v>1</v>
      </c>
      <c r="BT88" s="86"/>
    </row>
    <row r="89" spans="1:73" ht="36.950000000000003" customHeight="1" thickBot="1" x14ac:dyDescent="0.3">
      <c r="A89" s="59" t="s">
        <v>46</v>
      </c>
      <c r="B89" s="64" t="s">
        <v>112</v>
      </c>
      <c r="C89" s="64" t="s">
        <v>178</v>
      </c>
      <c r="D89" s="61" t="s">
        <v>90</v>
      </c>
      <c r="E89" s="62" t="s">
        <v>91</v>
      </c>
      <c r="F89" s="63" t="s">
        <v>48</v>
      </c>
      <c r="G89" s="143">
        <f t="shared" si="70"/>
        <v>17</v>
      </c>
      <c r="H89" s="181">
        <v>11</v>
      </c>
      <c r="I89" s="412">
        <v>2</v>
      </c>
      <c r="J89" s="413">
        <v>1</v>
      </c>
      <c r="K89" s="413">
        <v>1</v>
      </c>
      <c r="L89" s="413">
        <v>1</v>
      </c>
      <c r="M89" s="414">
        <v>1</v>
      </c>
      <c r="N89" s="186">
        <f t="shared" si="78"/>
        <v>6</v>
      </c>
      <c r="O89" s="151">
        <f t="shared" si="71"/>
        <v>25</v>
      </c>
      <c r="P89" s="499">
        <v>21</v>
      </c>
      <c r="Q89" s="500">
        <v>2</v>
      </c>
      <c r="R89" s="501">
        <v>1</v>
      </c>
      <c r="S89" s="501"/>
      <c r="T89" s="501">
        <v>1</v>
      </c>
      <c r="U89" s="499"/>
      <c r="V89" s="187">
        <f t="shared" si="79"/>
        <v>4</v>
      </c>
      <c r="W89" s="153">
        <f t="shared" si="72"/>
        <v>16</v>
      </c>
      <c r="X89" s="499">
        <v>10</v>
      </c>
      <c r="Y89" s="500">
        <v>3</v>
      </c>
      <c r="Z89" s="501">
        <v>1</v>
      </c>
      <c r="AA89" s="501">
        <v>1</v>
      </c>
      <c r="AB89" s="501">
        <v>1</v>
      </c>
      <c r="AC89" s="499"/>
      <c r="AD89" s="186">
        <f t="shared" si="80"/>
        <v>6</v>
      </c>
      <c r="AE89" s="153">
        <f>AF89+AL89</f>
        <v>19</v>
      </c>
      <c r="AF89" s="181">
        <v>19</v>
      </c>
      <c r="AG89" s="485"/>
      <c r="AH89" s="413"/>
      <c r="AI89" s="413"/>
      <c r="AJ89" s="413"/>
      <c r="AK89" s="414"/>
      <c r="AL89" s="188">
        <f>SUM(AG89:AK89)</f>
        <v>0</v>
      </c>
      <c r="AM89" s="154">
        <f t="shared" si="74"/>
        <v>9</v>
      </c>
      <c r="AN89" s="480">
        <v>9</v>
      </c>
      <c r="AO89" s="485"/>
      <c r="AP89" s="479"/>
      <c r="AQ89" s="479"/>
      <c r="AR89" s="479"/>
      <c r="AS89" s="480"/>
      <c r="AT89" s="188">
        <f>SUM(AO89:AS89)</f>
        <v>0</v>
      </c>
      <c r="AU89" s="124">
        <f t="shared" si="75"/>
        <v>11</v>
      </c>
      <c r="AV89" s="150">
        <v>11</v>
      </c>
      <c r="AW89" s="426"/>
      <c r="AX89" s="427"/>
      <c r="AY89" s="427"/>
      <c r="AZ89" s="427"/>
      <c r="BA89" s="555"/>
      <c r="BB89" s="186">
        <f>SUM(AW89:BA89)</f>
        <v>0</v>
      </c>
      <c r="BC89" s="122">
        <f t="shared" si="43"/>
        <v>42</v>
      </c>
      <c r="BD89" s="122">
        <f t="shared" si="44"/>
        <v>30</v>
      </c>
      <c r="BE89" s="122">
        <f t="shared" si="45"/>
        <v>5</v>
      </c>
      <c r="BF89" s="122">
        <f t="shared" si="46"/>
        <v>2</v>
      </c>
      <c r="BG89" s="122">
        <f t="shared" si="47"/>
        <v>2</v>
      </c>
      <c r="BH89" s="122">
        <f t="shared" si="48"/>
        <v>2</v>
      </c>
      <c r="BI89" s="122">
        <f t="shared" si="49"/>
        <v>1</v>
      </c>
      <c r="BJ89" s="123">
        <f t="shared" si="50"/>
        <v>12</v>
      </c>
      <c r="BK89" s="124">
        <f t="shared" si="51"/>
        <v>55</v>
      </c>
      <c r="BL89" s="122">
        <f t="shared" si="52"/>
        <v>51</v>
      </c>
      <c r="BM89" s="122">
        <f t="shared" si="53"/>
        <v>2</v>
      </c>
      <c r="BN89" s="122">
        <f t="shared" si="54"/>
        <v>1</v>
      </c>
      <c r="BO89" s="122">
        <f t="shared" si="55"/>
        <v>0</v>
      </c>
      <c r="BP89" s="122">
        <f t="shared" si="56"/>
        <v>1</v>
      </c>
      <c r="BQ89" s="122">
        <f t="shared" si="57"/>
        <v>0</v>
      </c>
      <c r="BR89" s="125">
        <f t="shared" si="58"/>
        <v>4</v>
      </c>
      <c r="BS89" s="104">
        <f t="shared" si="36"/>
        <v>16</v>
      </c>
      <c r="BT89" s="86"/>
      <c r="BU89" s="18">
        <f>SUM(AN48:AN89,AV48:AV89)</f>
        <v>1044</v>
      </c>
    </row>
    <row r="90" spans="1:73" ht="22.5" customHeight="1" thickBot="1" x14ac:dyDescent="0.3">
      <c r="A90" s="4"/>
      <c r="B90" s="4"/>
      <c r="C90" s="4"/>
      <c r="D90" s="4"/>
      <c r="E90" s="937" t="s">
        <v>38</v>
      </c>
      <c r="F90" s="938"/>
      <c r="G90" s="85">
        <f t="shared" ref="G90:AL90" si="82">SUM(G15:G89)</f>
        <v>1423</v>
      </c>
      <c r="H90" s="85">
        <f t="shared" si="82"/>
        <v>976</v>
      </c>
      <c r="I90" s="85">
        <f t="shared" si="82"/>
        <v>173</v>
      </c>
      <c r="J90" s="85">
        <f t="shared" si="82"/>
        <v>97</v>
      </c>
      <c r="K90" s="85">
        <f t="shared" si="82"/>
        <v>80</v>
      </c>
      <c r="L90" s="85">
        <f t="shared" si="82"/>
        <v>40</v>
      </c>
      <c r="M90" s="85">
        <f t="shared" si="82"/>
        <v>57</v>
      </c>
      <c r="N90" s="85">
        <f t="shared" si="82"/>
        <v>447</v>
      </c>
      <c r="O90" s="85">
        <f t="shared" si="82"/>
        <v>1506</v>
      </c>
      <c r="P90" s="85">
        <f t="shared" si="82"/>
        <v>1288</v>
      </c>
      <c r="Q90" s="85">
        <f t="shared" si="82"/>
        <v>101</v>
      </c>
      <c r="R90" s="85">
        <f t="shared" si="82"/>
        <v>47</v>
      </c>
      <c r="S90" s="85">
        <f t="shared" si="82"/>
        <v>32</v>
      </c>
      <c r="T90" s="85">
        <f t="shared" si="82"/>
        <v>13</v>
      </c>
      <c r="U90" s="85">
        <f t="shared" si="82"/>
        <v>25</v>
      </c>
      <c r="V90" s="85">
        <f t="shared" si="82"/>
        <v>218</v>
      </c>
      <c r="W90" s="85">
        <f t="shared" si="82"/>
        <v>1261</v>
      </c>
      <c r="X90" s="85">
        <f t="shared" si="82"/>
        <v>931</v>
      </c>
      <c r="Y90" s="85">
        <f t="shared" si="82"/>
        <v>159</v>
      </c>
      <c r="Z90" s="85">
        <f t="shared" si="82"/>
        <v>76</v>
      </c>
      <c r="AA90" s="85">
        <f t="shared" si="82"/>
        <v>52</v>
      </c>
      <c r="AB90" s="85">
        <f t="shared" si="82"/>
        <v>20</v>
      </c>
      <c r="AC90" s="85">
        <f t="shared" si="82"/>
        <v>23</v>
      </c>
      <c r="AD90" s="85">
        <f t="shared" si="82"/>
        <v>330</v>
      </c>
      <c r="AE90" s="85">
        <f t="shared" si="82"/>
        <v>1474</v>
      </c>
      <c r="AF90" s="85">
        <f t="shared" si="82"/>
        <v>1315</v>
      </c>
      <c r="AG90" s="85">
        <f t="shared" si="82"/>
        <v>84</v>
      </c>
      <c r="AH90" s="85">
        <f t="shared" si="82"/>
        <v>39</v>
      </c>
      <c r="AI90" s="85">
        <f t="shared" si="82"/>
        <v>17</v>
      </c>
      <c r="AJ90" s="85">
        <f t="shared" si="82"/>
        <v>3</v>
      </c>
      <c r="AK90" s="85">
        <f t="shared" si="82"/>
        <v>16</v>
      </c>
      <c r="AL90" s="85">
        <f t="shared" si="82"/>
        <v>159</v>
      </c>
      <c r="AM90" s="85">
        <f t="shared" ref="AM90:BR90" si="83">SUM(AM15:AM89)</f>
        <v>970</v>
      </c>
      <c r="AN90" s="85">
        <f t="shared" si="83"/>
        <v>815</v>
      </c>
      <c r="AO90" s="85">
        <f t="shared" si="83"/>
        <v>85</v>
      </c>
      <c r="AP90" s="85">
        <f t="shared" si="83"/>
        <v>39</v>
      </c>
      <c r="AQ90" s="85">
        <f t="shared" si="83"/>
        <v>20</v>
      </c>
      <c r="AR90" s="85">
        <f t="shared" si="83"/>
        <v>4</v>
      </c>
      <c r="AS90" s="85">
        <f t="shared" si="83"/>
        <v>7</v>
      </c>
      <c r="AT90" s="85">
        <f t="shared" si="83"/>
        <v>155</v>
      </c>
      <c r="AU90" s="85">
        <f t="shared" si="83"/>
        <v>1116</v>
      </c>
      <c r="AV90" s="85">
        <f t="shared" si="83"/>
        <v>1047</v>
      </c>
      <c r="AW90" s="85">
        <f t="shared" si="83"/>
        <v>37</v>
      </c>
      <c r="AX90" s="85">
        <f t="shared" si="83"/>
        <v>19</v>
      </c>
      <c r="AY90" s="85">
        <f t="shared" si="83"/>
        <v>6</v>
      </c>
      <c r="AZ90" s="85">
        <f t="shared" si="83"/>
        <v>3</v>
      </c>
      <c r="BA90" s="85">
        <f t="shared" si="83"/>
        <v>4</v>
      </c>
      <c r="BB90" s="85">
        <f t="shared" si="83"/>
        <v>69</v>
      </c>
      <c r="BC90" s="85">
        <f t="shared" si="83"/>
        <v>3654</v>
      </c>
      <c r="BD90" s="85">
        <f t="shared" si="83"/>
        <v>2722</v>
      </c>
      <c r="BE90" s="85">
        <f t="shared" si="83"/>
        <v>417</v>
      </c>
      <c r="BF90" s="85">
        <f t="shared" si="83"/>
        <v>212</v>
      </c>
      <c r="BG90" s="85">
        <f t="shared" si="83"/>
        <v>152</v>
      </c>
      <c r="BH90" s="85">
        <f t="shared" si="83"/>
        <v>64</v>
      </c>
      <c r="BI90" s="85">
        <f t="shared" si="83"/>
        <v>87</v>
      </c>
      <c r="BJ90" s="85">
        <f t="shared" si="83"/>
        <v>932</v>
      </c>
      <c r="BK90" s="85">
        <f t="shared" si="83"/>
        <v>4096</v>
      </c>
      <c r="BL90" s="85">
        <f t="shared" si="83"/>
        <v>3650</v>
      </c>
      <c r="BM90" s="85">
        <f t="shared" si="83"/>
        <v>222</v>
      </c>
      <c r="BN90" s="85">
        <f t="shared" si="83"/>
        <v>105</v>
      </c>
      <c r="BO90" s="85">
        <f t="shared" si="83"/>
        <v>55</v>
      </c>
      <c r="BP90" s="85">
        <f t="shared" si="83"/>
        <v>19</v>
      </c>
      <c r="BQ90" s="85" t="e">
        <f t="shared" si="83"/>
        <v>#VALUE!</v>
      </c>
      <c r="BR90" s="85">
        <f t="shared" si="83"/>
        <v>446</v>
      </c>
      <c r="BS90" s="104">
        <f>BJ90+BR90</f>
        <v>1378</v>
      </c>
      <c r="BT90" s="98"/>
      <c r="BU90" s="37">
        <f>SUM(BC90,BK90)</f>
        <v>7750</v>
      </c>
    </row>
    <row r="91" spans="1:73" ht="12.75" customHeight="1" thickBot="1" x14ac:dyDescent="0.3">
      <c r="E91" s="939" t="s">
        <v>36</v>
      </c>
      <c r="F91" s="940"/>
      <c r="G91" s="19" t="s">
        <v>26</v>
      </c>
      <c r="H91" s="901" t="s">
        <v>30</v>
      </c>
      <c r="I91" s="903">
        <v>100</v>
      </c>
      <c r="J91" s="903"/>
      <c r="K91" s="905" t="s">
        <v>31</v>
      </c>
      <c r="L91" s="899">
        <f>+H90/G90</f>
        <v>0.68587491215741392</v>
      </c>
      <c r="M91" s="20"/>
      <c r="N91" s="21"/>
      <c r="O91" s="19" t="s">
        <v>26</v>
      </c>
      <c r="P91" s="901" t="s">
        <v>30</v>
      </c>
      <c r="Q91" s="903">
        <v>100</v>
      </c>
      <c r="R91" s="903"/>
      <c r="S91" s="905" t="s">
        <v>31</v>
      </c>
      <c r="T91" s="899">
        <f>+P90/O90</f>
        <v>0.85524568393094291</v>
      </c>
      <c r="U91" s="20"/>
      <c r="V91" s="21"/>
      <c r="W91" s="19" t="s">
        <v>26</v>
      </c>
      <c r="X91" s="901" t="s">
        <v>30</v>
      </c>
      <c r="Y91" s="903">
        <v>100</v>
      </c>
      <c r="Z91" s="903"/>
      <c r="AA91" s="905" t="s">
        <v>31</v>
      </c>
      <c r="AB91" s="899">
        <f>+X90/W90</f>
        <v>0.73830293417922288</v>
      </c>
      <c r="AC91" s="22"/>
      <c r="AD91" s="23"/>
      <c r="AE91" s="19" t="s">
        <v>26</v>
      </c>
      <c r="AF91" s="901" t="s">
        <v>30</v>
      </c>
      <c r="AG91" s="903">
        <v>100</v>
      </c>
      <c r="AH91" s="903"/>
      <c r="AI91" s="905" t="s">
        <v>31</v>
      </c>
      <c r="AJ91" s="899">
        <f>+AF90/AE90</f>
        <v>0.89213025780189958</v>
      </c>
      <c r="AK91" s="22"/>
      <c r="AL91" s="23"/>
      <c r="AM91" s="19" t="s">
        <v>26</v>
      </c>
      <c r="AN91" s="901" t="s">
        <v>30</v>
      </c>
      <c r="AO91" s="903">
        <v>100</v>
      </c>
      <c r="AP91" s="903"/>
      <c r="AQ91" s="905" t="s">
        <v>31</v>
      </c>
      <c r="AR91" s="899">
        <f>+AN90/AM90</f>
        <v>0.84020618556701032</v>
      </c>
      <c r="AS91" s="22"/>
      <c r="AT91" s="24"/>
      <c r="AU91" s="19" t="s">
        <v>26</v>
      </c>
      <c r="AV91" s="901" t="s">
        <v>30</v>
      </c>
      <c r="AW91" s="903">
        <v>100</v>
      </c>
      <c r="AX91" s="903"/>
      <c r="AY91" s="905" t="s">
        <v>31</v>
      </c>
      <c r="AZ91" s="899">
        <f>+AV90/AU90</f>
        <v>0.93817204301075274</v>
      </c>
      <c r="BA91" s="22"/>
      <c r="BB91" s="24"/>
      <c r="BC91" s="19" t="s">
        <v>26</v>
      </c>
      <c r="BD91" s="901" t="s">
        <v>30</v>
      </c>
      <c r="BE91" s="903">
        <v>100</v>
      </c>
      <c r="BF91" s="903"/>
      <c r="BG91" s="905" t="s">
        <v>31</v>
      </c>
      <c r="BH91" s="899">
        <f>+BD90/BC90</f>
        <v>0.74493705528188292</v>
      </c>
      <c r="BI91" s="22"/>
      <c r="BJ91" s="24"/>
      <c r="BK91" s="19" t="s">
        <v>26</v>
      </c>
      <c r="BL91" s="901" t="s">
        <v>30</v>
      </c>
      <c r="BM91" s="903">
        <v>100</v>
      </c>
      <c r="BN91" s="903"/>
      <c r="BO91" s="905" t="s">
        <v>31</v>
      </c>
      <c r="BP91" s="899">
        <f>+BL90/BK90</f>
        <v>0.89111328125</v>
      </c>
      <c r="BQ91" s="22"/>
      <c r="BR91" s="24"/>
      <c r="BS91" s="99"/>
      <c r="BT91" s="99"/>
      <c r="BU91" s="18"/>
    </row>
    <row r="92" spans="1:73" ht="12.75" customHeight="1" thickBot="1" x14ac:dyDescent="0.3">
      <c r="A92" s="112" t="s">
        <v>192</v>
      </c>
      <c r="E92" s="941"/>
      <c r="F92" s="942"/>
      <c r="G92" s="25" t="s">
        <v>25</v>
      </c>
      <c r="H92" s="902"/>
      <c r="I92" s="904"/>
      <c r="J92" s="904"/>
      <c r="K92" s="906"/>
      <c r="L92" s="900"/>
      <c r="M92" s="26"/>
      <c r="N92" s="27"/>
      <c r="O92" s="25" t="s">
        <v>25</v>
      </c>
      <c r="P92" s="902"/>
      <c r="Q92" s="904"/>
      <c r="R92" s="904"/>
      <c r="S92" s="906"/>
      <c r="T92" s="900"/>
      <c r="U92" s="26"/>
      <c r="V92" s="27"/>
      <c r="W92" s="25" t="s">
        <v>25</v>
      </c>
      <c r="X92" s="902"/>
      <c r="Y92" s="904"/>
      <c r="Z92" s="904"/>
      <c r="AA92" s="906"/>
      <c r="AB92" s="900"/>
      <c r="AC92" s="28"/>
      <c r="AD92" s="29"/>
      <c r="AE92" s="25" t="s">
        <v>25</v>
      </c>
      <c r="AF92" s="902"/>
      <c r="AG92" s="904"/>
      <c r="AH92" s="904"/>
      <c r="AI92" s="906"/>
      <c r="AJ92" s="900"/>
      <c r="AK92" s="28"/>
      <c r="AL92" s="29"/>
      <c r="AM92" s="25" t="s">
        <v>25</v>
      </c>
      <c r="AN92" s="902"/>
      <c r="AO92" s="904"/>
      <c r="AP92" s="904"/>
      <c r="AQ92" s="906"/>
      <c r="AR92" s="900"/>
      <c r="AS92" s="28"/>
      <c r="AT92" s="29"/>
      <c r="AU92" s="25" t="s">
        <v>25</v>
      </c>
      <c r="AV92" s="902"/>
      <c r="AW92" s="904"/>
      <c r="AX92" s="904"/>
      <c r="AY92" s="906"/>
      <c r="AZ92" s="900"/>
      <c r="BA92" s="28"/>
      <c r="BB92" s="29"/>
      <c r="BC92" s="25" t="s">
        <v>25</v>
      </c>
      <c r="BD92" s="902"/>
      <c r="BE92" s="904"/>
      <c r="BF92" s="904"/>
      <c r="BG92" s="906"/>
      <c r="BH92" s="900"/>
      <c r="BI92" s="28"/>
      <c r="BJ92" s="29"/>
      <c r="BK92" s="25" t="s">
        <v>25</v>
      </c>
      <c r="BL92" s="902"/>
      <c r="BM92" s="904"/>
      <c r="BN92" s="904"/>
      <c r="BO92" s="906"/>
      <c r="BP92" s="900"/>
      <c r="BQ92" s="28"/>
      <c r="BR92" s="29"/>
      <c r="BS92" s="100"/>
      <c r="BT92" s="100"/>
      <c r="BU92" s="18">
        <f>SUM(BD90,BJ90)</f>
        <v>3654</v>
      </c>
    </row>
    <row r="93" spans="1:73" ht="12.75" customHeight="1" thickBot="1" x14ac:dyDescent="0.3">
      <c r="E93" s="939" t="s">
        <v>37</v>
      </c>
      <c r="F93" s="940"/>
      <c r="G93" s="30" t="s">
        <v>32</v>
      </c>
      <c r="H93" s="930" t="s">
        <v>30</v>
      </c>
      <c r="I93" s="903">
        <v>100</v>
      </c>
      <c r="J93" s="903"/>
      <c r="K93" s="905" t="s">
        <v>31</v>
      </c>
      <c r="L93" s="935">
        <f>+N90/G90</f>
        <v>0.31412508784258608</v>
      </c>
      <c r="M93" s="31"/>
      <c r="N93" s="32"/>
      <c r="O93" s="30" t="s">
        <v>32</v>
      </c>
      <c r="P93" s="930" t="s">
        <v>30</v>
      </c>
      <c r="Q93" s="903">
        <v>100</v>
      </c>
      <c r="R93" s="903"/>
      <c r="S93" s="905" t="s">
        <v>31</v>
      </c>
      <c r="T93" s="935">
        <f>+V90/O90</f>
        <v>0.14475431606905712</v>
      </c>
      <c r="U93" s="31"/>
      <c r="V93" s="32"/>
      <c r="W93" s="30" t="s">
        <v>32</v>
      </c>
      <c r="X93" s="930" t="s">
        <v>30</v>
      </c>
      <c r="Y93" s="903">
        <v>100</v>
      </c>
      <c r="Z93" s="903"/>
      <c r="AA93" s="905" t="s">
        <v>31</v>
      </c>
      <c r="AB93" s="899">
        <f>+AD90/W90</f>
        <v>0.26169706582077717</v>
      </c>
      <c r="AC93" s="31"/>
      <c r="AD93" s="32"/>
      <c r="AE93" s="30" t="s">
        <v>32</v>
      </c>
      <c r="AF93" s="930" t="s">
        <v>30</v>
      </c>
      <c r="AG93" s="903">
        <v>100</v>
      </c>
      <c r="AH93" s="903"/>
      <c r="AI93" s="905" t="s">
        <v>31</v>
      </c>
      <c r="AJ93" s="899">
        <f>+AL90/AE90</f>
        <v>0.1078697421981004</v>
      </c>
      <c r="AK93" s="31"/>
      <c r="AL93" s="32"/>
      <c r="AM93" s="30" t="s">
        <v>32</v>
      </c>
      <c r="AN93" s="930" t="s">
        <v>30</v>
      </c>
      <c r="AO93" s="903">
        <v>100</v>
      </c>
      <c r="AP93" s="903"/>
      <c r="AQ93" s="905" t="s">
        <v>31</v>
      </c>
      <c r="AR93" s="899">
        <f>+AT90/AM90</f>
        <v>0.15979381443298968</v>
      </c>
      <c r="AS93" s="31"/>
      <c r="AT93" s="32"/>
      <c r="AU93" s="30" t="s">
        <v>32</v>
      </c>
      <c r="AV93" s="930" t="s">
        <v>30</v>
      </c>
      <c r="AW93" s="903">
        <v>100</v>
      </c>
      <c r="AX93" s="903"/>
      <c r="AY93" s="905" t="s">
        <v>31</v>
      </c>
      <c r="AZ93" s="899">
        <f>+BB90/AU90</f>
        <v>6.1827956989247312E-2</v>
      </c>
      <c r="BA93" s="31"/>
      <c r="BB93" s="32"/>
      <c r="BC93" s="30" t="s">
        <v>32</v>
      </c>
      <c r="BD93" s="930" t="s">
        <v>30</v>
      </c>
      <c r="BE93" s="903">
        <v>100</v>
      </c>
      <c r="BF93" s="903"/>
      <c r="BG93" s="905" t="s">
        <v>31</v>
      </c>
      <c r="BH93" s="932">
        <f>+BJ90/BC90</f>
        <v>0.25506294471811713</v>
      </c>
      <c r="BI93" s="31"/>
      <c r="BJ93" s="32"/>
      <c r="BK93" s="30" t="s">
        <v>32</v>
      </c>
      <c r="BL93" s="930" t="s">
        <v>30</v>
      </c>
      <c r="BM93" s="903">
        <v>100</v>
      </c>
      <c r="BN93" s="903"/>
      <c r="BO93" s="905" t="s">
        <v>31</v>
      </c>
      <c r="BP93" s="932">
        <f>+BR90/BK90</f>
        <v>0.10888671875</v>
      </c>
      <c r="BQ93" s="31"/>
      <c r="BR93" s="32"/>
      <c r="BS93" s="100"/>
      <c r="BT93" s="100"/>
    </row>
    <row r="94" spans="1:73" ht="12.75" customHeight="1" thickBot="1" x14ac:dyDescent="0.3">
      <c r="E94" s="943"/>
      <c r="F94" s="944"/>
      <c r="G94" s="25" t="s">
        <v>25</v>
      </c>
      <c r="H94" s="931"/>
      <c r="I94" s="904"/>
      <c r="J94" s="904"/>
      <c r="K94" s="906"/>
      <c r="L94" s="936"/>
      <c r="M94" s="28"/>
      <c r="N94" s="29"/>
      <c r="O94" s="25" t="s">
        <v>25</v>
      </c>
      <c r="P94" s="931"/>
      <c r="Q94" s="904"/>
      <c r="R94" s="904"/>
      <c r="S94" s="906"/>
      <c r="T94" s="936"/>
      <c r="U94" s="28"/>
      <c r="V94" s="29"/>
      <c r="W94" s="25" t="s">
        <v>25</v>
      </c>
      <c r="X94" s="931"/>
      <c r="Y94" s="904"/>
      <c r="Z94" s="904"/>
      <c r="AA94" s="906"/>
      <c r="AB94" s="900"/>
      <c r="AC94" s="28"/>
      <c r="AD94" s="29"/>
      <c r="AE94" s="25" t="s">
        <v>25</v>
      </c>
      <c r="AF94" s="931"/>
      <c r="AG94" s="904"/>
      <c r="AH94" s="904"/>
      <c r="AI94" s="906"/>
      <c r="AJ94" s="900"/>
      <c r="AK94" s="28"/>
      <c r="AL94" s="29"/>
      <c r="AM94" s="25" t="s">
        <v>25</v>
      </c>
      <c r="AN94" s="931"/>
      <c r="AO94" s="904"/>
      <c r="AP94" s="904"/>
      <c r="AQ94" s="906"/>
      <c r="AR94" s="900"/>
      <c r="AS94" s="28"/>
      <c r="AT94" s="29"/>
      <c r="AU94" s="25" t="s">
        <v>25</v>
      </c>
      <c r="AV94" s="931"/>
      <c r="AW94" s="904"/>
      <c r="AX94" s="904"/>
      <c r="AY94" s="906"/>
      <c r="AZ94" s="900"/>
      <c r="BA94" s="28"/>
      <c r="BB94" s="29"/>
      <c r="BC94" s="25" t="s">
        <v>25</v>
      </c>
      <c r="BD94" s="931"/>
      <c r="BE94" s="904"/>
      <c r="BF94" s="904"/>
      <c r="BG94" s="906"/>
      <c r="BH94" s="933"/>
      <c r="BI94" s="28"/>
      <c r="BJ94" s="29"/>
      <c r="BK94" s="25" t="s">
        <v>25</v>
      </c>
      <c r="BL94" s="931"/>
      <c r="BM94" s="904"/>
      <c r="BN94" s="904"/>
      <c r="BO94" s="906"/>
      <c r="BP94" s="933"/>
      <c r="BQ94" s="28"/>
      <c r="BR94" s="29"/>
      <c r="BS94" s="100"/>
      <c r="BT94" s="100"/>
    </row>
    <row r="95" spans="1:73" x14ac:dyDescent="0.25">
      <c r="A95" t="s">
        <v>33</v>
      </c>
      <c r="I95" s="18"/>
      <c r="BC95" s="18">
        <f>BC90+BK90</f>
        <v>7750</v>
      </c>
      <c r="BD95" s="18">
        <f>BD90+BL90</f>
        <v>6372</v>
      </c>
      <c r="BJ95" s="18">
        <f>BJ90+BR90</f>
        <v>1378</v>
      </c>
      <c r="BR95" s="18"/>
      <c r="BS95" s="18"/>
    </row>
    <row r="96" spans="1:73" ht="18.75" x14ac:dyDescent="0.3">
      <c r="A96" t="s">
        <v>34</v>
      </c>
      <c r="AG96" s="831" t="s">
        <v>20</v>
      </c>
      <c r="AH96" s="831"/>
      <c r="AI96" s="831"/>
      <c r="AJ96" s="831"/>
      <c r="AK96" s="831"/>
      <c r="AL96" s="831"/>
      <c r="AM96" s="831"/>
      <c r="AN96" s="831"/>
      <c r="AO96" s="831"/>
      <c r="AP96" s="831"/>
      <c r="AQ96" s="831"/>
      <c r="AR96" s="831"/>
      <c r="AS96" s="831"/>
      <c r="AT96" s="831"/>
      <c r="AU96" s="831"/>
      <c r="AV96" s="831"/>
      <c r="AW96" s="831"/>
      <c r="AX96" s="831"/>
      <c r="AY96" s="831"/>
      <c r="AZ96" s="831"/>
      <c r="BS96" s="18"/>
      <c r="BU96" s="7"/>
    </row>
    <row r="97" spans="1:73" ht="19.5" thickBot="1" x14ac:dyDescent="0.35">
      <c r="A97" t="s">
        <v>35</v>
      </c>
      <c r="H97" t="s">
        <v>39</v>
      </c>
      <c r="AU97" s="8"/>
      <c r="AV97" s="8"/>
      <c r="AW97" s="8"/>
      <c r="AX97" s="8"/>
      <c r="AY97" s="8"/>
      <c r="AZ97" s="8"/>
      <c r="BA97" s="878" t="s">
        <v>193</v>
      </c>
      <c r="BB97" s="878"/>
      <c r="BC97" s="878"/>
      <c r="BD97" s="878"/>
      <c r="BE97" s="878"/>
      <c r="BF97" s="878"/>
      <c r="BG97" s="878"/>
      <c r="BH97" s="878"/>
      <c r="BI97" s="878"/>
      <c r="BJ97" s="878"/>
      <c r="BK97" s="878"/>
      <c r="BL97" s="878"/>
      <c r="BM97" s="878"/>
      <c r="BN97" s="878"/>
      <c r="BO97" s="878"/>
      <c r="BP97" s="878"/>
      <c r="BQ97" s="878"/>
      <c r="BR97" s="878"/>
      <c r="BS97" s="101"/>
      <c r="BT97" s="101"/>
      <c r="BU97" s="7"/>
    </row>
    <row r="98" spans="1:73" ht="15.75" thickTop="1" x14ac:dyDescent="0.25">
      <c r="BA98" s="934" t="s">
        <v>194</v>
      </c>
      <c r="BB98" s="934"/>
      <c r="BC98" s="934"/>
      <c r="BD98" s="934"/>
      <c r="BE98" s="934"/>
      <c r="BF98" s="934"/>
      <c r="BG98" s="934"/>
      <c r="BH98" s="934"/>
      <c r="BI98" s="934"/>
      <c r="BJ98" s="934"/>
      <c r="BK98" s="934"/>
      <c r="BL98" s="934"/>
      <c r="BM98" s="934"/>
      <c r="BN98" s="934"/>
      <c r="BO98" s="934"/>
      <c r="BP98" s="934"/>
      <c r="BQ98" s="934"/>
      <c r="BR98" s="934"/>
      <c r="BU98" s="33"/>
    </row>
    <row r="99" spans="1:73" ht="18.75" x14ac:dyDescent="0.3">
      <c r="AG99" s="831" t="s">
        <v>21</v>
      </c>
      <c r="AH99" s="831"/>
      <c r="AI99" s="831"/>
      <c r="AJ99" s="831"/>
      <c r="AK99" s="831"/>
      <c r="AL99" s="831"/>
      <c r="AM99" s="831"/>
      <c r="AN99" s="831"/>
      <c r="AO99" s="831"/>
      <c r="AP99" s="831"/>
      <c r="AQ99" s="831"/>
      <c r="AR99" s="831"/>
      <c r="AS99" s="831"/>
      <c r="AT99" s="831"/>
      <c r="AU99" s="831"/>
      <c r="AV99" s="831"/>
      <c r="AW99" s="831"/>
      <c r="AX99" s="831"/>
      <c r="AY99" s="831"/>
      <c r="AZ99" s="831"/>
    </row>
    <row r="100" spans="1:73" ht="19.5" thickBot="1" x14ac:dyDescent="0.35">
      <c r="AU100" s="9"/>
      <c r="AV100" s="9"/>
      <c r="AW100" s="9"/>
      <c r="AX100" s="9"/>
      <c r="AY100" s="9"/>
      <c r="AZ100" s="9"/>
      <c r="BA100" s="878" t="s">
        <v>195</v>
      </c>
      <c r="BB100" s="878"/>
      <c r="BC100" s="878"/>
      <c r="BD100" s="878"/>
      <c r="BE100" s="878"/>
      <c r="BF100" s="878"/>
      <c r="BG100" s="878"/>
      <c r="BH100" s="878"/>
      <c r="BI100" s="878"/>
      <c r="BJ100" s="878"/>
      <c r="BK100" s="878"/>
      <c r="BL100" s="878"/>
      <c r="BM100" s="878"/>
      <c r="BN100" s="878"/>
      <c r="BO100" s="878"/>
      <c r="BP100" s="878"/>
      <c r="BQ100" s="878"/>
      <c r="BR100" s="878"/>
      <c r="BS100" s="101"/>
      <c r="BT100" s="101"/>
    </row>
    <row r="101" spans="1:73" ht="15.75" thickTop="1" x14ac:dyDescent="0.25">
      <c r="BA101" s="929" t="s">
        <v>196</v>
      </c>
      <c r="BB101" s="929"/>
      <c r="BC101" s="929"/>
      <c r="BD101" s="929"/>
      <c r="BE101" s="929"/>
      <c r="BF101" s="929"/>
      <c r="BG101" s="929"/>
      <c r="BH101" s="929"/>
      <c r="BI101" s="929"/>
      <c r="BJ101" s="929"/>
      <c r="BK101" s="929"/>
      <c r="BL101" s="929"/>
      <c r="BM101" s="929"/>
      <c r="BN101" s="929"/>
      <c r="BO101" s="929"/>
      <c r="BP101" s="929"/>
      <c r="BQ101" s="929"/>
      <c r="BR101" s="929"/>
      <c r="BS101" s="95"/>
      <c r="BT101" s="95"/>
    </row>
    <row r="102" spans="1:73" ht="15.75" thickBot="1" x14ac:dyDescent="0.3"/>
    <row r="103" spans="1:73" ht="15.75" thickBot="1" x14ac:dyDescent="0.3">
      <c r="BC103" s="19" t="s">
        <v>26</v>
      </c>
      <c r="BD103" s="901" t="s">
        <v>30</v>
      </c>
      <c r="BE103" s="903">
        <v>100</v>
      </c>
      <c r="BF103" s="903"/>
      <c r="BG103" s="905" t="s">
        <v>31</v>
      </c>
      <c r="BH103" s="899">
        <f>+BD95/BC95</f>
        <v>0.8221935483870968</v>
      </c>
      <c r="BI103" s="22"/>
      <c r="BJ103" s="24"/>
    </row>
    <row r="104" spans="1:73" ht="15.75" thickBot="1" x14ac:dyDescent="0.3">
      <c r="BC104" s="25" t="s">
        <v>25</v>
      </c>
      <c r="BD104" s="902"/>
      <c r="BE104" s="904"/>
      <c r="BF104" s="904"/>
      <c r="BG104" s="906"/>
      <c r="BH104" s="900"/>
      <c r="BI104" s="28"/>
      <c r="BJ104" s="29"/>
    </row>
    <row r="105" spans="1:73" ht="15.75" thickBot="1" x14ac:dyDescent="0.3">
      <c r="BC105" s="30" t="s">
        <v>32</v>
      </c>
      <c r="BD105" s="930" t="s">
        <v>30</v>
      </c>
      <c r="BE105" s="903">
        <v>100</v>
      </c>
      <c r="BF105" s="903"/>
      <c r="BG105" s="905" t="s">
        <v>31</v>
      </c>
      <c r="BH105" s="932">
        <f>+BJ95/BC95</f>
        <v>0.17780645161290323</v>
      </c>
      <c r="BI105" s="31"/>
      <c r="BJ105" s="32"/>
    </row>
    <row r="106" spans="1:73" ht="15.75" thickBot="1" x14ac:dyDescent="0.3">
      <c r="BC106" s="25" t="s">
        <v>25</v>
      </c>
      <c r="BD106" s="931"/>
      <c r="BE106" s="904"/>
      <c r="BF106" s="904"/>
      <c r="BG106" s="906"/>
      <c r="BH106" s="933"/>
      <c r="BI106" s="28"/>
      <c r="BJ106" s="29"/>
    </row>
  </sheetData>
  <sheetProtection algorithmName="SHA-512" hashValue="dvNyuE/HN8nvwJOvvaYQyuw8Am71bFHdBHvkcAjxbS30qokzOjATJxJ4Hitqkk97sOfGt7p9ouBFzBNCFF17wg==" saltValue="ULQuSWHJ/lRdG0b1/B6SCA==" spinCount="100000" sheet="1" formatCells="0" formatColumns="0" formatRows="0" insertColumns="0" insertRows="0" insertHyperlinks="0" deleteColumns="0" deleteRows="0" sort="0" autoFilter="0" pivotTables="0"/>
  <dataConsolidate/>
  <customSheetViews>
    <customSheetView guid="{B27D7558-304F-4BAC-BA06-5DD2D43B43BC}" scale="86" showPageBreaks="1" view="pageBreakPreview" topLeftCell="A173">
      <selection activeCell="C189" sqref="C189"/>
      <rowBreaks count="2" manualBreakCount="2">
        <brk id="71" max="16383" man="1"/>
        <brk id="141" max="16383" man="1"/>
      </rowBreaks>
      <pageMargins left="0.19685039370078741" right="0.23622047244094491" top="0.55118110236220474" bottom="0.55118110236220474" header="0.39370078740157483" footer="0.31496062992125984"/>
      <printOptions horizontalCentered="1"/>
      <pageSetup scale="47" orientation="landscape" r:id="rId1"/>
      <headerFooter>
        <oddFooter>&amp;L&amp;"Arial,Normal"&amp;8&amp;F&amp;C&amp;"Arial,Normal"&amp;8&amp;A&amp;R&amp;"Arial,Normal"&amp;8&amp;D</oddFooter>
      </headerFooter>
    </customSheetView>
  </customSheetViews>
  <mergeCells count="140">
    <mergeCell ref="BD103:BD104"/>
    <mergeCell ref="BE103:BF104"/>
    <mergeCell ref="BG103:BG104"/>
    <mergeCell ref="BH103:BH104"/>
    <mergeCell ref="BD105:BD106"/>
    <mergeCell ref="BE105:BF106"/>
    <mergeCell ref="BG105:BG106"/>
    <mergeCell ref="BH105:BH106"/>
    <mergeCell ref="E90:F90"/>
    <mergeCell ref="E91:F92"/>
    <mergeCell ref="E93:F94"/>
    <mergeCell ref="AG96:AZ96"/>
    <mergeCell ref="BA97:BR97"/>
    <mergeCell ref="AF93:AF94"/>
    <mergeCell ref="AZ91:AZ92"/>
    <mergeCell ref="BL91:BL92"/>
    <mergeCell ref="BM91:BN92"/>
    <mergeCell ref="BO91:BO92"/>
    <mergeCell ref="BP91:BP92"/>
    <mergeCell ref="H93:H94"/>
    <mergeCell ref="I93:J94"/>
    <mergeCell ref="K93:K94"/>
    <mergeCell ref="L93:L94"/>
    <mergeCell ref="AG91:AH92"/>
    <mergeCell ref="AY91:AY92"/>
    <mergeCell ref="H91:H92"/>
    <mergeCell ref="I91:J92"/>
    <mergeCell ref="K91:K92"/>
    <mergeCell ref="L91:L92"/>
    <mergeCell ref="AF91:AF92"/>
    <mergeCell ref="AI91:AI92"/>
    <mergeCell ref="AA93:AA94"/>
    <mergeCell ref="AG99:AZ99"/>
    <mergeCell ref="AB93:AB94"/>
    <mergeCell ref="P93:P94"/>
    <mergeCell ref="Q93:R94"/>
    <mergeCell ref="S93:S94"/>
    <mergeCell ref="T93:T94"/>
    <mergeCell ref="X93:X94"/>
    <mergeCell ref="Y93:Z94"/>
    <mergeCell ref="BA100:BR100"/>
    <mergeCell ref="BA101:BR101"/>
    <mergeCell ref="AY93:AY94"/>
    <mergeCell ref="AZ93:AZ94"/>
    <mergeCell ref="BL93:BL94"/>
    <mergeCell ref="BM93:BN94"/>
    <mergeCell ref="BO93:BO94"/>
    <mergeCell ref="BP93:BP94"/>
    <mergeCell ref="AG93:AH94"/>
    <mergeCell ref="AI93:AI94"/>
    <mergeCell ref="AJ93:AJ94"/>
    <mergeCell ref="AV93:AV94"/>
    <mergeCell ref="AW93:AX94"/>
    <mergeCell ref="BH93:BH94"/>
    <mergeCell ref="BD93:BD94"/>
    <mergeCell ref="BE93:BF94"/>
    <mergeCell ref="BG93:BG94"/>
    <mergeCell ref="AN93:AN94"/>
    <mergeCell ref="AO93:AP94"/>
    <mergeCell ref="AQ93:AQ94"/>
    <mergeCell ref="AR93:AR94"/>
    <mergeCell ref="BA98:BR98"/>
    <mergeCell ref="G5:BA5"/>
    <mergeCell ref="G6:BA6"/>
    <mergeCell ref="AJ91:AJ92"/>
    <mergeCell ref="AV91:AV92"/>
    <mergeCell ref="AW91:AX92"/>
    <mergeCell ref="G10:BB10"/>
    <mergeCell ref="AG12:AK12"/>
    <mergeCell ref="AL12:AL13"/>
    <mergeCell ref="AU12:AU13"/>
    <mergeCell ref="AW12:BA12"/>
    <mergeCell ref="BB12:BB13"/>
    <mergeCell ref="AU14:BB14"/>
    <mergeCell ref="AO91:AP92"/>
    <mergeCell ref="AQ91:AQ92"/>
    <mergeCell ref="AR91:AR92"/>
    <mergeCell ref="X91:X92"/>
    <mergeCell ref="Y91:Z92"/>
    <mergeCell ref="AA91:AA92"/>
    <mergeCell ref="AB91:AB92"/>
    <mergeCell ref="AN91:AN92"/>
    <mergeCell ref="P91:P92"/>
    <mergeCell ref="Q91:R92"/>
    <mergeCell ref="S91:S92"/>
    <mergeCell ref="T91:T92"/>
    <mergeCell ref="A10:A14"/>
    <mergeCell ref="BO6:BR6"/>
    <mergeCell ref="BO7:BR7"/>
    <mergeCell ref="A8:C8"/>
    <mergeCell ref="D8:E8"/>
    <mergeCell ref="BF8:BJ8"/>
    <mergeCell ref="BM12:BQ12"/>
    <mergeCell ref="BR12:BR13"/>
    <mergeCell ref="BK10:BR11"/>
    <mergeCell ref="G12:G13"/>
    <mergeCell ref="H12:H13"/>
    <mergeCell ref="I12:M12"/>
    <mergeCell ref="N12:N13"/>
    <mergeCell ref="AE12:AE13"/>
    <mergeCell ref="AF12:AF13"/>
    <mergeCell ref="BK12:BK13"/>
    <mergeCell ref="BL12:BL13"/>
    <mergeCell ref="AV12:AV13"/>
    <mergeCell ref="V12:V13"/>
    <mergeCell ref="G14:N14"/>
    <mergeCell ref="O14:V14"/>
    <mergeCell ref="F11:F14"/>
    <mergeCell ref="E10:E14"/>
    <mergeCell ref="D10:D14"/>
    <mergeCell ref="C10:C14"/>
    <mergeCell ref="B10:B14"/>
    <mergeCell ref="G11:V11"/>
    <mergeCell ref="O12:O13"/>
    <mergeCell ref="P12:P13"/>
    <mergeCell ref="Q12:U12"/>
    <mergeCell ref="AO12:AS12"/>
    <mergeCell ref="AT12:AT13"/>
    <mergeCell ref="AM14:AT14"/>
    <mergeCell ref="AM11:BB11"/>
    <mergeCell ref="W12:W13"/>
    <mergeCell ref="X12:X13"/>
    <mergeCell ref="Y12:AC12"/>
    <mergeCell ref="AD12:AD13"/>
    <mergeCell ref="W14:AD14"/>
    <mergeCell ref="AE14:AL14"/>
    <mergeCell ref="W11:AL11"/>
    <mergeCell ref="AM12:AM13"/>
    <mergeCell ref="AN12:AN13"/>
    <mergeCell ref="BC10:BJ11"/>
    <mergeCell ref="BC12:BC13"/>
    <mergeCell ref="BD12:BD13"/>
    <mergeCell ref="BE12:BI12"/>
    <mergeCell ref="BJ12:BJ13"/>
    <mergeCell ref="BC14:BJ14"/>
    <mergeCell ref="BK14:BR14"/>
    <mergeCell ref="BH91:BH92"/>
    <mergeCell ref="BD91:BD92"/>
    <mergeCell ref="BE91:BF92"/>
    <mergeCell ref="BG91:BG92"/>
  </mergeCells>
  <conditionalFormatting sqref="BM93 BO93:BP93 AW93 AY93:AZ93 AG93 AI93:AJ93 AE91:AL91 K93 K91:L91 I93 G91:I91 BK91:BT91 AU91:BB91 G90:BB90 AD51:AD54 V78 N60:N61 N51:N54 V56:V57 AL51:AL54 V51:V54 V60:V61 AT78 AD78 BB78 AL78 N78 AL87 BB86:BB89 AL56:AL57 N56:N57 AO57:AT57 AD56:AD57 BB56:BB57 AT86 AT56 AT89 O15:O29 BK90:BR90 BT90 AO87:AT88 O48:O89 BB15:BB29 AT20:AT29 AL15:AL29 AD15:AD29 V15:V29 O31:O42 N15:N49 V31:V49 AD31:AD49 AL31:AL48 AT31:AT54 BB31:BB54">
    <cfRule type="cellIs" dxfId="186" priority="513" stopIfTrue="1" operator="notEqual">
      <formula>0</formula>
    </cfRule>
  </conditionalFormatting>
  <conditionalFormatting sqref="BC90:BJ90">
    <cfRule type="cellIs" dxfId="185" priority="499" stopIfTrue="1" operator="notEqual">
      <formula>0</formula>
    </cfRule>
  </conditionalFormatting>
  <conditionalFormatting sqref="BE93 BG93 BC91:BJ91">
    <cfRule type="cellIs" dxfId="184" priority="498" stopIfTrue="1" operator="notEqual">
      <formula>0</formula>
    </cfRule>
  </conditionalFormatting>
  <conditionalFormatting sqref="AO93 AQ93:AR93 AM91:AT91">
    <cfRule type="cellIs" dxfId="183" priority="497" stopIfTrue="1" operator="notEqual">
      <formula>0</formula>
    </cfRule>
  </conditionalFormatting>
  <conditionalFormatting sqref="Y93 AA93:AB93 W91:AD91">
    <cfRule type="cellIs" dxfId="182" priority="496" stopIfTrue="1" operator="notEqual">
      <formula>0</formula>
    </cfRule>
  </conditionalFormatting>
  <conditionalFormatting sqref="S93 S91:T91 Q93 O91:Q91">
    <cfRule type="cellIs" dxfId="181" priority="495" stopIfTrue="1" operator="notEqual">
      <formula>0</formula>
    </cfRule>
  </conditionalFormatting>
  <conditionalFormatting sqref="BH93">
    <cfRule type="cellIs" dxfId="180" priority="494" stopIfTrue="1" operator="notEqual">
      <formula>0</formula>
    </cfRule>
  </conditionalFormatting>
  <conditionalFormatting sqref="N50">
    <cfRule type="cellIs" dxfId="179" priority="493" stopIfTrue="1" operator="notEqual">
      <formula>0</formula>
    </cfRule>
  </conditionalFormatting>
  <conditionalFormatting sqref="V50">
    <cfRule type="cellIs" dxfId="178" priority="492" stopIfTrue="1" operator="notEqual">
      <formula>0</formula>
    </cfRule>
  </conditionalFormatting>
  <conditionalFormatting sqref="AD50">
    <cfRule type="cellIs" dxfId="177" priority="491" stopIfTrue="1" operator="notEqual">
      <formula>0</formula>
    </cfRule>
  </conditionalFormatting>
  <conditionalFormatting sqref="AL50">
    <cfRule type="cellIs" dxfId="176" priority="490" stopIfTrue="1" operator="notEqual">
      <formula>0</formula>
    </cfRule>
  </conditionalFormatting>
  <conditionalFormatting sqref="AL49">
    <cfRule type="cellIs" dxfId="175" priority="460" stopIfTrue="1" operator="notEqual">
      <formula>0</formula>
    </cfRule>
  </conditionalFormatting>
  <conditionalFormatting sqref="AO49:AS49">
    <cfRule type="cellIs" dxfId="174" priority="459" stopIfTrue="1" operator="notEqual">
      <formula>0</formula>
    </cfRule>
  </conditionalFormatting>
  <conditionalFormatting sqref="BB58 AT58 AD58 N58 V58 AL58">
    <cfRule type="cellIs" dxfId="173" priority="451" stopIfTrue="1" operator="notEqual">
      <formula>0</formula>
    </cfRule>
  </conditionalFormatting>
  <conditionalFormatting sqref="BB59 AL59 N59 V59 AD59 AT59">
    <cfRule type="cellIs" dxfId="172" priority="450" stopIfTrue="1" operator="notEqual">
      <formula>0</formula>
    </cfRule>
  </conditionalFormatting>
  <conditionalFormatting sqref="BB60 AL60 AD60 AT60">
    <cfRule type="cellIs" dxfId="171" priority="448" stopIfTrue="1" operator="notEqual">
      <formula>0</formula>
    </cfRule>
  </conditionalFormatting>
  <conditionalFormatting sqref="AL61 BB61 AT61 AD61">
    <cfRule type="cellIs" dxfId="170" priority="446" stopIfTrue="1" operator="notEqual">
      <formula>0</formula>
    </cfRule>
  </conditionalFormatting>
  <conditionalFormatting sqref="BB62 AP62:AT62 N62 AL62 V62 AD62">
    <cfRule type="cellIs" dxfId="169" priority="445" stopIfTrue="1" operator="notEqual">
      <formula>0</formula>
    </cfRule>
  </conditionalFormatting>
  <conditionalFormatting sqref="BB63 N63 AL63 V63 AD63 AO63:AT63">
    <cfRule type="cellIs" dxfId="168" priority="444" stopIfTrue="1" operator="notEqual">
      <formula>0</formula>
    </cfRule>
  </conditionalFormatting>
  <conditionalFormatting sqref="V64 BB64 AT64 N64 AL64 AD64">
    <cfRule type="cellIs" dxfId="167" priority="443" stopIfTrue="1" operator="notEqual">
      <formula>0</formula>
    </cfRule>
  </conditionalFormatting>
  <conditionalFormatting sqref="BB65 N65 AL65 V65 AD65 AT65">
    <cfRule type="cellIs" dxfId="166" priority="442" stopIfTrue="1" operator="notEqual">
      <formula>0</formula>
    </cfRule>
  </conditionalFormatting>
  <conditionalFormatting sqref="V66 AL66 N66 AD66 BB66 AT66">
    <cfRule type="cellIs" dxfId="165" priority="440" stopIfTrue="1" operator="notEqual">
      <formula>0</formula>
    </cfRule>
  </conditionalFormatting>
  <conditionalFormatting sqref="BB68 AL68 N68 V68 AD68 AT68">
    <cfRule type="cellIs" dxfId="164" priority="436" stopIfTrue="1" operator="notEqual">
      <formula>0</formula>
    </cfRule>
  </conditionalFormatting>
  <conditionalFormatting sqref="BB69 N69 AL69 V69 AD69 AT69">
    <cfRule type="cellIs" dxfId="163" priority="435" stopIfTrue="1" operator="notEqual">
      <formula>0</formula>
    </cfRule>
  </conditionalFormatting>
  <conditionalFormatting sqref="N70 V70 AL70 BB70 AT70 AD70">
    <cfRule type="cellIs" dxfId="162" priority="434" stopIfTrue="1" operator="notEqual">
      <formula>0</formula>
    </cfRule>
  </conditionalFormatting>
  <conditionalFormatting sqref="V71 BB71 AT71 AD71 N71 AL71">
    <cfRule type="cellIs" dxfId="161" priority="433" stopIfTrue="1" operator="notEqual">
      <formula>0</formula>
    </cfRule>
  </conditionalFormatting>
  <conditionalFormatting sqref="V72 BB72 AT72 AD72 N72 AL72">
    <cfRule type="cellIs" dxfId="160" priority="432" stopIfTrue="1" operator="notEqual">
      <formula>0</formula>
    </cfRule>
  </conditionalFormatting>
  <conditionalFormatting sqref="N73 AL73 V73 BB73 AT73 AD73">
    <cfRule type="cellIs" dxfId="159" priority="431" stopIfTrue="1" operator="notEqual">
      <formula>0</formula>
    </cfRule>
  </conditionalFormatting>
  <conditionalFormatting sqref="V75 BB75 AT75 AD75 N75 AL75">
    <cfRule type="cellIs" dxfId="158" priority="430" stopIfTrue="1" operator="notEqual">
      <formula>0</formula>
    </cfRule>
  </conditionalFormatting>
  <conditionalFormatting sqref="V76 AD76 N76 AL76 BB76 AO76:AT76">
    <cfRule type="cellIs" dxfId="157" priority="429" stopIfTrue="1" operator="notEqual">
      <formula>0</formula>
    </cfRule>
  </conditionalFormatting>
  <conditionalFormatting sqref="V77 BB77 AD77 AT77 N77 AL77">
    <cfRule type="cellIs" dxfId="156" priority="428" stopIfTrue="1" operator="notEqual">
      <formula>0</formula>
    </cfRule>
  </conditionalFormatting>
  <conditionalFormatting sqref="V79 N79 AL79 AD79 BB79 AT79">
    <cfRule type="cellIs" dxfId="155" priority="427" stopIfTrue="1" operator="notEqual">
      <formula>0</formula>
    </cfRule>
  </conditionalFormatting>
  <conditionalFormatting sqref="V81 BB81 AT81 AD81 N81 AL81">
    <cfRule type="cellIs" dxfId="154" priority="426" stopIfTrue="1" operator="notEqual">
      <formula>0</formula>
    </cfRule>
  </conditionalFormatting>
  <conditionalFormatting sqref="BB82 AT82 V82 AD82 N82 AL82">
    <cfRule type="cellIs" dxfId="153" priority="425" stopIfTrue="1" operator="notEqual">
      <formula>0</formula>
    </cfRule>
  </conditionalFormatting>
  <conditionalFormatting sqref="AL88 N88 V88 Y88:AD88">
    <cfRule type="cellIs" dxfId="152" priority="418" stopIfTrue="1" operator="notEqual">
      <formula>0</formula>
    </cfRule>
  </conditionalFormatting>
  <conditionalFormatting sqref="V74 BB74 AT74 AD74 N74 AL74">
    <cfRule type="cellIs" dxfId="151" priority="424" stopIfTrue="1" operator="notEqual">
      <formula>0</formula>
    </cfRule>
  </conditionalFormatting>
  <conditionalFormatting sqref="BB83 AT83 V83 AD83 N83 AL83">
    <cfRule type="cellIs" dxfId="150" priority="423" stopIfTrue="1" operator="notEqual">
      <formula>0</formula>
    </cfRule>
  </conditionalFormatting>
  <conditionalFormatting sqref="V84 BB84 AL84 AD84 AO84:AT84">
    <cfRule type="cellIs" dxfId="149" priority="422" stopIfTrue="1" operator="notEqual">
      <formula>0</formula>
    </cfRule>
  </conditionalFormatting>
  <conditionalFormatting sqref="V85 N85 AD85 BB85 AL85 AT85">
    <cfRule type="cellIs" dxfId="148" priority="421" stopIfTrue="1" operator="notEqual">
      <formula>0</formula>
    </cfRule>
  </conditionalFormatting>
  <conditionalFormatting sqref="V86 AD86 N86 AL86">
    <cfRule type="cellIs" dxfId="147" priority="420" stopIfTrue="1" operator="notEqual">
      <formula>0</formula>
    </cfRule>
  </conditionalFormatting>
  <conditionalFormatting sqref="V87 AD87 N87">
    <cfRule type="cellIs" dxfId="146" priority="419" stopIfTrue="1" operator="notEqual">
      <formula>0</formula>
    </cfRule>
  </conditionalFormatting>
  <conditionalFormatting sqref="AL89 N89 V89 AD89">
    <cfRule type="cellIs" dxfId="145" priority="417" stopIfTrue="1" operator="notEqual">
      <formula>0</formula>
    </cfRule>
  </conditionalFormatting>
  <conditionalFormatting sqref="V80 N80 AL80 AD80 BB80 AT80">
    <cfRule type="cellIs" dxfId="144" priority="416" stopIfTrue="1" operator="notEqual">
      <formula>0</formula>
    </cfRule>
  </conditionalFormatting>
  <conditionalFormatting sqref="BB55 AT55 N55 V55 AL55 AD55">
    <cfRule type="cellIs" dxfId="143" priority="415" stopIfTrue="1" operator="notEqual">
      <formula>0</formula>
    </cfRule>
  </conditionalFormatting>
  <conditionalFormatting sqref="AL67 N67 BB67 AT67 AD67 V67">
    <cfRule type="cellIs" dxfId="142" priority="414" stopIfTrue="1" operator="notEqual">
      <formula>0</formula>
    </cfRule>
  </conditionalFormatting>
  <conditionalFormatting sqref="N84">
    <cfRule type="cellIs" dxfId="141" priority="366" stopIfTrue="1" operator="notEqual">
      <formula>0</formula>
    </cfRule>
  </conditionalFormatting>
  <conditionalFormatting sqref="AT15:AT19">
    <cfRule type="cellIs" dxfId="140" priority="354" stopIfTrue="1" operator="notEqual">
      <formula>0</formula>
    </cfRule>
  </conditionalFormatting>
  <conditionalFormatting sqref="AO62">
    <cfRule type="cellIs" dxfId="139" priority="302" stopIfTrue="1" operator="notEqual">
      <formula>0</formula>
    </cfRule>
  </conditionalFormatting>
  <conditionalFormatting sqref="Q63:U63">
    <cfRule type="cellIs" dxfId="138" priority="301" stopIfTrue="1" operator="notEqual">
      <formula>0</formula>
    </cfRule>
  </conditionalFormatting>
  <conditionalFormatting sqref="Y63:AC63">
    <cfRule type="cellIs" dxfId="137" priority="300" stopIfTrue="1" operator="notEqual">
      <formula>0</formula>
    </cfRule>
  </conditionalFormatting>
  <conditionalFormatting sqref="AC65">
    <cfRule type="cellIs" dxfId="136" priority="297" stopIfTrue="1" operator="notEqual">
      <formula>0</formula>
    </cfRule>
  </conditionalFormatting>
  <conditionalFormatting sqref="AO72:AS72">
    <cfRule type="cellIs" dxfId="135" priority="291" stopIfTrue="1" operator="notEqual">
      <formula>0</formula>
    </cfRule>
  </conditionalFormatting>
  <conditionalFormatting sqref="S86:U86">
    <cfRule type="cellIs" dxfId="134" priority="283" stopIfTrue="1" operator="notEqual">
      <formula>0</formula>
    </cfRule>
  </conditionalFormatting>
  <conditionalFormatting sqref="AQ89:AS89">
    <cfRule type="cellIs" dxfId="133" priority="249" stopIfTrue="1" operator="notEqual">
      <formula>0</formula>
    </cfRule>
  </conditionalFormatting>
  <conditionalFormatting sqref="BE105 BG105:BH105 BC103:BJ103">
    <cfRule type="cellIs" dxfId="132" priority="238" stopIfTrue="1" operator="notEqual">
      <formula>0</formula>
    </cfRule>
  </conditionalFormatting>
  <conditionalFormatting sqref="AG89">
    <cfRule type="cellIs" dxfId="131" priority="236" stopIfTrue="1" operator="notEqual">
      <formula>0</formula>
    </cfRule>
  </conditionalFormatting>
  <conditionalFormatting sqref="AO89:AP89">
    <cfRule type="cellIs" dxfId="130" priority="234" stopIfTrue="1" operator="notEqual">
      <formula>0</formula>
    </cfRule>
  </conditionalFormatting>
  <conditionalFormatting sqref="AO56:AS56">
    <cfRule type="cellIs" dxfId="129" priority="201" stopIfTrue="1" operator="notEqual">
      <formula>0</formula>
    </cfRule>
  </conditionalFormatting>
  <conditionalFormatting sqref="Q60:U60">
    <cfRule type="cellIs" dxfId="128" priority="200" stopIfTrue="1" operator="notEqual">
      <formula>0</formula>
    </cfRule>
  </conditionalFormatting>
  <conditionalFormatting sqref="P60">
    <cfRule type="cellIs" dxfId="127" priority="199" stopIfTrue="1" operator="notEqual">
      <formula>0</formula>
    </cfRule>
  </conditionalFormatting>
  <conditionalFormatting sqref="X60:AB60">
    <cfRule type="cellIs" dxfId="126" priority="198" stopIfTrue="1" operator="notEqual">
      <formula>0</formula>
    </cfRule>
  </conditionalFormatting>
  <conditionalFormatting sqref="AC60">
    <cfRule type="cellIs" dxfId="125" priority="197" stopIfTrue="1" operator="notEqual">
      <formula>0</formula>
    </cfRule>
  </conditionalFormatting>
  <conditionalFormatting sqref="BA65">
    <cfRule type="cellIs" dxfId="124" priority="190" stopIfTrue="1" operator="notEqual">
      <formula>0</formula>
    </cfRule>
  </conditionalFormatting>
  <conditionalFormatting sqref="AO67:AS67">
    <cfRule type="cellIs" dxfId="123" priority="188" stopIfTrue="1" operator="notEqual">
      <formula>0</formula>
    </cfRule>
  </conditionalFormatting>
  <conditionalFormatting sqref="AR68:AS68">
    <cfRule type="cellIs" dxfId="122" priority="185" stopIfTrue="1" operator="notEqual">
      <formula>0</formula>
    </cfRule>
  </conditionalFormatting>
  <conditionalFormatting sqref="Q84:U84">
    <cfRule type="cellIs" dxfId="121" priority="184" stopIfTrue="1" operator="notEqual">
      <formula>0</formula>
    </cfRule>
  </conditionalFormatting>
  <conditionalFormatting sqref="AN84">
    <cfRule type="cellIs" dxfId="120" priority="182" stopIfTrue="1" operator="notEqual">
      <formula>0</formula>
    </cfRule>
  </conditionalFormatting>
  <conditionalFormatting sqref="P85">
    <cfRule type="cellIs" dxfId="119" priority="162" stopIfTrue="1" operator="notEqual">
      <formula>0</formula>
    </cfRule>
  </conditionalFormatting>
  <conditionalFormatting sqref="Q77:U77">
    <cfRule type="cellIs" dxfId="118" priority="136" stopIfTrue="1" operator="notEqual">
      <formula>0</formula>
    </cfRule>
  </conditionalFormatting>
  <conditionalFormatting sqref="Q86:R86">
    <cfRule type="cellIs" dxfId="117" priority="128" stopIfTrue="1" operator="notEqual">
      <formula>0</formula>
    </cfRule>
  </conditionalFormatting>
  <conditionalFormatting sqref="Y86:AC86">
    <cfRule type="cellIs" dxfId="116" priority="127" stopIfTrue="1" operator="notEqual">
      <formula>0</formula>
    </cfRule>
  </conditionalFormatting>
  <conditionalFormatting sqref="AN86:AS86">
    <cfRule type="cellIs" dxfId="115" priority="126" stopIfTrue="1" operator="notEqual">
      <formula>0</formula>
    </cfRule>
  </conditionalFormatting>
  <conditionalFormatting sqref="P88:U88">
    <cfRule type="cellIs" dxfId="114" priority="125" stopIfTrue="1" operator="notEqual">
      <formula>0</formula>
    </cfRule>
  </conditionalFormatting>
  <conditionalFormatting sqref="X88">
    <cfRule type="cellIs" dxfId="113" priority="124" stopIfTrue="1" operator="notEqual">
      <formula>0</formula>
    </cfRule>
  </conditionalFormatting>
  <conditionalFormatting sqref="AN88">
    <cfRule type="cellIs" dxfId="112" priority="123" stopIfTrue="1" operator="notEqual">
      <formula>0</formula>
    </cfRule>
  </conditionalFormatting>
  <conditionalFormatting sqref="P67:U67">
    <cfRule type="cellIs" dxfId="111" priority="122" stopIfTrue="1" operator="notEqual">
      <formula>0</formula>
    </cfRule>
  </conditionalFormatting>
  <conditionalFormatting sqref="V30">
    <cfRule type="cellIs" dxfId="110" priority="118" stopIfTrue="1" operator="notEqual">
      <formula>0</formula>
    </cfRule>
  </conditionalFormatting>
  <conditionalFormatting sqref="AD30">
    <cfRule type="cellIs" dxfId="109" priority="117" stopIfTrue="1" operator="notEqual">
      <formula>0</formula>
    </cfRule>
  </conditionalFormatting>
  <conditionalFormatting sqref="AL30">
    <cfRule type="cellIs" dxfId="108" priority="116" stopIfTrue="1" operator="notEqual">
      <formula>0</formula>
    </cfRule>
  </conditionalFormatting>
  <conditionalFormatting sqref="AT30">
    <cfRule type="cellIs" dxfId="107" priority="115" stopIfTrue="1" operator="notEqual">
      <formula>0</formula>
    </cfRule>
  </conditionalFormatting>
  <conditionalFormatting sqref="BB30">
    <cfRule type="cellIs" dxfId="106" priority="114" stopIfTrue="1" operator="notEqual">
      <formula>0</formula>
    </cfRule>
  </conditionalFormatting>
  <conditionalFormatting sqref="O30">
    <cfRule type="cellIs" dxfId="105" priority="113" stopIfTrue="1" operator="notEqual">
      <formula>0</formula>
    </cfRule>
  </conditionalFormatting>
  <conditionalFormatting sqref="W30">
    <cfRule type="cellIs" dxfId="104" priority="112" stopIfTrue="1" operator="notEqual">
      <formula>0</formula>
    </cfRule>
  </conditionalFormatting>
  <conditionalFormatting sqref="AE30">
    <cfRule type="cellIs" dxfId="103" priority="111" stopIfTrue="1" operator="notEqual">
      <formula>0</formula>
    </cfRule>
  </conditionalFormatting>
  <conditionalFormatting sqref="AM30">
    <cfRule type="cellIs" dxfId="102" priority="110" stopIfTrue="1" operator="notEqual">
      <formula>0</formula>
    </cfRule>
  </conditionalFormatting>
  <conditionalFormatting sqref="AU30">
    <cfRule type="cellIs" dxfId="101" priority="109" stopIfTrue="1" operator="notEqual">
      <formula>0</formula>
    </cfRule>
  </conditionalFormatting>
  <conditionalFormatting sqref="P15:U15 P17:U17">
    <cfRule type="cellIs" dxfId="100" priority="108" stopIfTrue="1" operator="notEqual">
      <formula>0</formula>
    </cfRule>
  </conditionalFormatting>
  <conditionalFormatting sqref="X16:AC16 X18:AC18">
    <cfRule type="cellIs" dxfId="99" priority="107" stopIfTrue="1" operator="notEqual">
      <formula>0</formula>
    </cfRule>
  </conditionalFormatting>
  <conditionalFormatting sqref="AN16:AS16 AO15:AS15 AN18:AS18 AO17:AS17 AO19:AS19">
    <cfRule type="cellIs" dxfId="98" priority="106" stopIfTrue="1" operator="notEqual">
      <formula>0</formula>
    </cfRule>
  </conditionalFormatting>
  <conditionalFormatting sqref="P24:U24 P26:U26">
    <cfRule type="cellIs" dxfId="97" priority="102" stopIfTrue="1" operator="notEqual">
      <formula>0</formula>
    </cfRule>
  </conditionalFormatting>
  <conditionalFormatting sqref="X25:AC25">
    <cfRule type="cellIs" dxfId="96" priority="101" stopIfTrue="1" operator="notEqual">
      <formula>0</formula>
    </cfRule>
  </conditionalFormatting>
  <conditionalFormatting sqref="AN25:AS25">
    <cfRule type="cellIs" dxfId="95" priority="100" stopIfTrue="1" operator="notEqual">
      <formula>0</formula>
    </cfRule>
  </conditionalFormatting>
  <conditionalFormatting sqref="P30:U30">
    <cfRule type="cellIs" dxfId="94" priority="99" stopIfTrue="1" operator="notEqual">
      <formula>0</formula>
    </cfRule>
  </conditionalFormatting>
  <conditionalFormatting sqref="P32:U32">
    <cfRule type="cellIs" dxfId="93" priority="98" stopIfTrue="1" operator="notEqual">
      <formula>0</formula>
    </cfRule>
  </conditionalFormatting>
  <conditionalFormatting sqref="X33:AC33">
    <cfRule type="cellIs" dxfId="92" priority="97" stopIfTrue="1" operator="notEqual">
      <formula>0</formula>
    </cfRule>
  </conditionalFormatting>
  <conditionalFormatting sqref="AO33:AS33 AO31:AS31">
    <cfRule type="cellIs" dxfId="91" priority="96" stopIfTrue="1" operator="notEqual">
      <formula>0</formula>
    </cfRule>
  </conditionalFormatting>
  <conditionalFormatting sqref="AN33">
    <cfRule type="cellIs" dxfId="90" priority="95" stopIfTrue="1" operator="notEqual">
      <formula>0</formula>
    </cfRule>
  </conditionalFormatting>
  <conditionalFormatting sqref="P27:U27 P29:U29">
    <cfRule type="cellIs" dxfId="89" priority="94" stopIfTrue="1" operator="notEqual">
      <formula>0</formula>
    </cfRule>
  </conditionalFormatting>
  <conditionalFormatting sqref="X28:AC28">
    <cfRule type="cellIs" dxfId="88" priority="93" stopIfTrue="1" operator="notEqual">
      <formula>0</formula>
    </cfRule>
  </conditionalFormatting>
  <conditionalFormatting sqref="AN28:AS28">
    <cfRule type="cellIs" dxfId="87" priority="92" stopIfTrue="1" operator="notEqual">
      <formula>0</formula>
    </cfRule>
  </conditionalFormatting>
  <conditionalFormatting sqref="P36:U36">
    <cfRule type="cellIs" dxfId="86" priority="91" stopIfTrue="1" operator="notEqual">
      <formula>0</formula>
    </cfRule>
  </conditionalFormatting>
  <conditionalFormatting sqref="X34:AC34">
    <cfRule type="cellIs" dxfId="85" priority="90" stopIfTrue="1" operator="notEqual">
      <formula>0</formula>
    </cfRule>
  </conditionalFormatting>
  <conditionalFormatting sqref="AN34:AS35">
    <cfRule type="cellIs" dxfId="84" priority="89" stopIfTrue="1" operator="notEqual">
      <formula>0</formula>
    </cfRule>
  </conditionalFormatting>
  <conditionalFormatting sqref="P37:U37 P39:U39 S38">
    <cfRule type="cellIs" dxfId="83" priority="88" stopIfTrue="1" operator="notEqual">
      <formula>0</formula>
    </cfRule>
  </conditionalFormatting>
  <conditionalFormatting sqref="P38">
    <cfRule type="cellIs" dxfId="82" priority="87" stopIfTrue="1" operator="notEqual">
      <formula>0</formula>
    </cfRule>
  </conditionalFormatting>
  <conditionalFormatting sqref="Q38">
    <cfRule type="cellIs" dxfId="81" priority="86" stopIfTrue="1" operator="notEqual">
      <formula>0</formula>
    </cfRule>
  </conditionalFormatting>
  <conditionalFormatting sqref="X38:AC39 Y37">
    <cfRule type="cellIs" dxfId="80" priority="85" stopIfTrue="1" operator="notEqual">
      <formula>0</formula>
    </cfRule>
  </conditionalFormatting>
  <conditionalFormatting sqref="AG38:AK39 AH37:AK37">
    <cfRule type="cellIs" dxfId="79" priority="84" stopIfTrue="1" operator="notEqual">
      <formula>0</formula>
    </cfRule>
  </conditionalFormatting>
  <conditionalFormatting sqref="AN38:AS38 AO37:AS37 AO39:AS39">
    <cfRule type="cellIs" dxfId="78" priority="83" stopIfTrue="1" operator="notEqual">
      <formula>0</formula>
    </cfRule>
  </conditionalFormatting>
  <conditionalFormatting sqref="AW37:AZ39">
    <cfRule type="cellIs" dxfId="77" priority="82" stopIfTrue="1" operator="notEqual">
      <formula>0</formula>
    </cfRule>
  </conditionalFormatting>
  <conditionalFormatting sqref="P40:U41">
    <cfRule type="cellIs" dxfId="76" priority="81" operator="notEqual">
      <formula>0</formula>
    </cfRule>
  </conditionalFormatting>
  <conditionalFormatting sqref="X42:AC42">
    <cfRule type="cellIs" dxfId="75" priority="79" operator="notEqual">
      <formula>0</formula>
    </cfRule>
  </conditionalFormatting>
  <conditionalFormatting sqref="X42:AC42">
    <cfRule type="cellIs" dxfId="74" priority="80" operator="notEqual">
      <formula>0</formula>
    </cfRule>
  </conditionalFormatting>
  <conditionalFormatting sqref="AN42:AS42">
    <cfRule type="cellIs" dxfId="73" priority="77" operator="notEqual">
      <formula>0</formula>
    </cfRule>
  </conditionalFormatting>
  <conditionalFormatting sqref="AN42:AS42">
    <cfRule type="cellIs" dxfId="72" priority="78" operator="notEqual">
      <formula>0</formula>
    </cfRule>
  </conditionalFormatting>
  <conditionalFormatting sqref="AN43:AS44">
    <cfRule type="cellIs" dxfId="71" priority="76" stopIfTrue="1" operator="notEqual">
      <formula>0</formula>
    </cfRule>
  </conditionalFormatting>
  <conditionalFormatting sqref="AN45:AS47">
    <cfRule type="cellIs" dxfId="70" priority="75" stopIfTrue="1" operator="notEqual">
      <formula>0</formula>
    </cfRule>
  </conditionalFormatting>
  <conditionalFormatting sqref="P21:U22">
    <cfRule type="cellIs" dxfId="69" priority="74" stopIfTrue="1" operator="notEqual">
      <formula>0</formula>
    </cfRule>
  </conditionalFormatting>
  <conditionalFormatting sqref="X23:AC23">
    <cfRule type="cellIs" dxfId="68" priority="73" stopIfTrue="1" operator="notEqual">
      <formula>0</formula>
    </cfRule>
  </conditionalFormatting>
  <conditionalFormatting sqref="AN23:AS23">
    <cfRule type="cellIs" dxfId="67" priority="72" stopIfTrue="1" operator="notEqual">
      <formula>0</formula>
    </cfRule>
  </conditionalFormatting>
  <conditionalFormatting sqref="P70:U70">
    <cfRule type="cellIs" dxfId="66" priority="71" stopIfTrue="1" operator="notEqual">
      <formula>0</formula>
    </cfRule>
  </conditionalFormatting>
  <conditionalFormatting sqref="AO70:AS70">
    <cfRule type="cellIs" dxfId="65" priority="70" stopIfTrue="1" operator="notEqual">
      <formula>0</formula>
    </cfRule>
  </conditionalFormatting>
  <conditionalFormatting sqref="Q71:U71">
    <cfRule type="cellIs" dxfId="64" priority="69" stopIfTrue="1" operator="notEqual">
      <formula>0</formula>
    </cfRule>
  </conditionalFormatting>
  <conditionalFormatting sqref="R62:U62">
    <cfRule type="cellIs" dxfId="63" priority="68" stopIfTrue="1" operator="notEqual">
      <formula>0</formula>
    </cfRule>
  </conditionalFormatting>
  <conditionalFormatting sqref="Q62">
    <cfRule type="cellIs" dxfId="62" priority="67" stopIfTrue="1" operator="notEqual">
      <formula>0</formula>
    </cfRule>
  </conditionalFormatting>
  <conditionalFormatting sqref="Y62:AC62">
    <cfRule type="cellIs" dxfId="61" priority="66" stopIfTrue="1" operator="notEqual">
      <formula>0</formula>
    </cfRule>
  </conditionalFormatting>
  <conditionalFormatting sqref="P89:U89">
    <cfRule type="cellIs" dxfId="60" priority="65" stopIfTrue="1" operator="notEqual">
      <formula>0</formula>
    </cfRule>
  </conditionalFormatting>
  <conditionalFormatting sqref="X89:AC89">
    <cfRule type="cellIs" dxfId="59" priority="64" stopIfTrue="1" operator="notEqual">
      <formula>0</formula>
    </cfRule>
  </conditionalFormatting>
  <conditionalFormatting sqref="AN89">
    <cfRule type="cellIs" dxfId="58" priority="63" stopIfTrue="1" operator="notEqual">
      <formula>0</formula>
    </cfRule>
  </conditionalFormatting>
  <conditionalFormatting sqref="U78">
    <cfRule type="cellIs" dxfId="57" priority="62" stopIfTrue="1" operator="notEqual">
      <formula>0</formula>
    </cfRule>
  </conditionalFormatting>
  <conditionalFormatting sqref="Q59:U59">
    <cfRule type="cellIs" dxfId="56" priority="59" stopIfTrue="1" operator="notEqual">
      <formula>0</formula>
    </cfRule>
  </conditionalFormatting>
  <conditionalFormatting sqref="P59">
    <cfRule type="cellIs" dxfId="55" priority="58" stopIfTrue="1" operator="notEqual">
      <formula>0</formula>
    </cfRule>
  </conditionalFormatting>
  <conditionalFormatting sqref="X59:AC59">
    <cfRule type="cellIs" dxfId="54" priority="57" stopIfTrue="1" operator="notEqual">
      <formula>0</formula>
    </cfRule>
  </conditionalFormatting>
  <conditionalFormatting sqref="AO59:AS59">
    <cfRule type="cellIs" dxfId="53" priority="56" stopIfTrue="1" operator="notEqual">
      <formula>0</formula>
    </cfRule>
  </conditionalFormatting>
  <conditionalFormatting sqref="AN59">
    <cfRule type="cellIs" dxfId="52" priority="55" stopIfTrue="1" operator="notEqual">
      <formula>0</formula>
    </cfRule>
  </conditionalFormatting>
  <conditionalFormatting sqref="H48:M48">
    <cfRule type="cellIs" dxfId="51" priority="54" stopIfTrue="1" operator="notEqual">
      <formula>0</formula>
    </cfRule>
  </conditionalFormatting>
  <conditionalFormatting sqref="P48:U48">
    <cfRule type="cellIs" dxfId="50" priority="53" stopIfTrue="1" operator="notEqual">
      <formula>0</formula>
    </cfRule>
  </conditionalFormatting>
  <conditionalFormatting sqref="Y48:AC48">
    <cfRule type="cellIs" dxfId="49" priority="52" stopIfTrue="1" operator="notEqual">
      <formula>0</formula>
    </cfRule>
  </conditionalFormatting>
  <conditionalFormatting sqref="X48">
    <cfRule type="cellIs" dxfId="48" priority="51" stopIfTrue="1" operator="notEqual">
      <formula>0</formula>
    </cfRule>
  </conditionalFormatting>
  <conditionalFormatting sqref="AO48:AS48">
    <cfRule type="cellIs" dxfId="47" priority="50" stopIfTrue="1" operator="notEqual">
      <formula>0</formula>
    </cfRule>
  </conditionalFormatting>
  <conditionalFormatting sqref="AN48">
    <cfRule type="cellIs" dxfId="46" priority="49" stopIfTrue="1" operator="notEqual">
      <formula>0</formula>
    </cfRule>
  </conditionalFormatting>
  <conditionalFormatting sqref="AV48">
    <cfRule type="cellIs" dxfId="45" priority="48" stopIfTrue="1" operator="notEqual">
      <formula>0</formula>
    </cfRule>
  </conditionalFormatting>
  <conditionalFormatting sqref="AN50:AS50">
    <cfRule type="cellIs" dxfId="44" priority="45" stopIfTrue="1" operator="notEqual">
      <formula>0</formula>
    </cfRule>
  </conditionalFormatting>
  <conditionalFormatting sqref="P51:U51">
    <cfRule type="cellIs" dxfId="43" priority="44" stopIfTrue="1" operator="notEqual">
      <formula>0</formula>
    </cfRule>
  </conditionalFormatting>
  <conditionalFormatting sqref="X51:AC51">
    <cfRule type="cellIs" dxfId="42" priority="43" stopIfTrue="1" operator="notEqual">
      <formula>0</formula>
    </cfRule>
  </conditionalFormatting>
  <conditionalFormatting sqref="AN51:AS51">
    <cfRule type="cellIs" dxfId="41" priority="42" stopIfTrue="1" operator="notEqual">
      <formula>0</formula>
    </cfRule>
  </conditionalFormatting>
  <conditionalFormatting sqref="AP52:AS52">
    <cfRule type="cellIs" dxfId="40" priority="41" stopIfTrue="1" operator="notEqual">
      <formula>0</formula>
    </cfRule>
  </conditionalFormatting>
  <conditionalFormatting sqref="R53:U53">
    <cfRule type="cellIs" dxfId="39" priority="40" stopIfTrue="1" operator="notEqual">
      <formula>0</formula>
    </cfRule>
  </conditionalFormatting>
  <conditionalFormatting sqref="Q53">
    <cfRule type="cellIs" dxfId="38" priority="39" stopIfTrue="1" operator="notEqual">
      <formula>0</formula>
    </cfRule>
  </conditionalFormatting>
  <conditionalFormatting sqref="P53">
    <cfRule type="cellIs" dxfId="37" priority="38" stopIfTrue="1" operator="notEqual">
      <formula>0</formula>
    </cfRule>
  </conditionalFormatting>
  <conditionalFormatting sqref="Y53:AC53">
    <cfRule type="cellIs" dxfId="36" priority="37" stopIfTrue="1" operator="notEqual">
      <formula>0</formula>
    </cfRule>
  </conditionalFormatting>
  <conditionalFormatting sqref="AN53:AS53">
    <cfRule type="cellIs" dxfId="35" priority="36" stopIfTrue="1" operator="notEqual">
      <formula>0</formula>
    </cfRule>
  </conditionalFormatting>
  <conditionalFormatting sqref="Y55:AC55">
    <cfRule type="cellIs" dxfId="34" priority="35" stopIfTrue="1" operator="notEqual">
      <formula>0</formula>
    </cfRule>
  </conditionalFormatting>
  <conditionalFormatting sqref="AO55:AS55">
    <cfRule type="cellIs" dxfId="33" priority="34" stopIfTrue="1" operator="notEqual">
      <formula>0</formula>
    </cfRule>
  </conditionalFormatting>
  <conditionalFormatting sqref="AN60:AS60">
    <cfRule type="cellIs" dxfId="32" priority="33" stopIfTrue="1" operator="notEqual">
      <formula>0</formula>
    </cfRule>
  </conditionalFormatting>
  <conditionalFormatting sqref="Q61:U61">
    <cfRule type="cellIs" dxfId="31" priority="32" stopIfTrue="1" operator="notEqual">
      <formula>0</formula>
    </cfRule>
  </conditionalFormatting>
  <conditionalFormatting sqref="Y61:AC61">
    <cfRule type="cellIs" dxfId="30" priority="31" stopIfTrue="1" operator="notEqual">
      <formula>0</formula>
    </cfRule>
  </conditionalFormatting>
  <conditionalFormatting sqref="Y64:AC64">
    <cfRule type="cellIs" dxfId="29" priority="30" stopIfTrue="1" operator="notEqual">
      <formula>0</formula>
    </cfRule>
  </conditionalFormatting>
  <conditionalFormatting sqref="P65:Q65 U65">
    <cfRule type="cellIs" dxfId="28" priority="29" stopIfTrue="1" operator="notEqual">
      <formula>0</formula>
    </cfRule>
  </conditionalFormatting>
  <conditionalFormatting sqref="AA65:AB65">
    <cfRule type="cellIs" dxfId="27" priority="28" stopIfTrue="1" operator="notEqual">
      <formula>0</formula>
    </cfRule>
  </conditionalFormatting>
  <conditionalFormatting sqref="X65">
    <cfRule type="cellIs" dxfId="26" priority="27" stopIfTrue="1" operator="notEqual">
      <formula>0</formula>
    </cfRule>
  </conditionalFormatting>
  <conditionalFormatting sqref="AN65:AO65">
    <cfRule type="cellIs" dxfId="25" priority="26" stopIfTrue="1" operator="notEqual">
      <formula>0</formula>
    </cfRule>
  </conditionalFormatting>
  <conditionalFormatting sqref="P68:U68">
    <cfRule type="cellIs" dxfId="24" priority="25" stopIfTrue="1" operator="notEqual">
      <formula>0</formula>
    </cfRule>
  </conditionalFormatting>
  <conditionalFormatting sqref="X68:AC68">
    <cfRule type="cellIs" dxfId="23" priority="24" stopIfTrue="1" operator="notEqual">
      <formula>0</formula>
    </cfRule>
  </conditionalFormatting>
  <conditionalFormatting sqref="AN68:AQ68">
    <cfRule type="cellIs" dxfId="22" priority="23" stopIfTrue="1" operator="notEqual">
      <formula>0</formula>
    </cfRule>
  </conditionalFormatting>
  <conditionalFormatting sqref="Y72:AC72">
    <cfRule type="cellIs" dxfId="21" priority="22" stopIfTrue="1" operator="notEqual">
      <formula>0</formula>
    </cfRule>
  </conditionalFormatting>
  <conditionalFormatting sqref="Z74:AC74">
    <cfRule type="cellIs" dxfId="20" priority="21" stopIfTrue="1" operator="notEqual">
      <formula>0</formula>
    </cfRule>
  </conditionalFormatting>
  <conditionalFormatting sqref="P79:U79">
    <cfRule type="cellIs" dxfId="19" priority="20" stopIfTrue="1" operator="notEqual">
      <formula>0</formula>
    </cfRule>
  </conditionalFormatting>
  <conditionalFormatting sqref="AO79:AS79">
    <cfRule type="cellIs" dxfId="18" priority="19" stopIfTrue="1" operator="notEqual">
      <formula>0</formula>
    </cfRule>
  </conditionalFormatting>
  <conditionalFormatting sqref="Y77:AC77">
    <cfRule type="cellIs" dxfId="17" priority="18" stopIfTrue="1" operator="notEqual">
      <formula>0</formula>
    </cfRule>
  </conditionalFormatting>
  <conditionalFormatting sqref="AO77:AS77">
    <cfRule type="cellIs" dxfId="16" priority="17" stopIfTrue="1" operator="notEqual">
      <formula>0</formula>
    </cfRule>
  </conditionalFormatting>
  <conditionalFormatting sqref="R80:U80">
    <cfRule type="cellIs" dxfId="15" priority="16" stopIfTrue="1" operator="notEqual">
      <formula>0</formula>
    </cfRule>
  </conditionalFormatting>
  <conditionalFormatting sqref="Q80">
    <cfRule type="cellIs" dxfId="14" priority="15" stopIfTrue="1" operator="notEqual">
      <formula>0</formula>
    </cfRule>
  </conditionalFormatting>
  <conditionalFormatting sqref="Y80:AC80">
    <cfRule type="cellIs" dxfId="13" priority="14" stopIfTrue="1" operator="notEqual">
      <formula>0</formula>
    </cfRule>
  </conditionalFormatting>
  <conditionalFormatting sqref="AP80:AS80">
    <cfRule type="cellIs" dxfId="12" priority="13" stopIfTrue="1" operator="notEqual">
      <formula>0</formula>
    </cfRule>
  </conditionalFormatting>
  <conditionalFormatting sqref="AO80">
    <cfRule type="cellIs" dxfId="11" priority="12" stopIfTrue="1" operator="notEqual">
      <formula>0</formula>
    </cfRule>
  </conditionalFormatting>
  <conditionalFormatting sqref="Y84:AC84">
    <cfRule type="cellIs" dxfId="10" priority="11" stopIfTrue="1" operator="notEqual">
      <formula>0</formula>
    </cfRule>
  </conditionalFormatting>
  <conditionalFormatting sqref="X85">
    <cfRule type="cellIs" dxfId="9" priority="10" stopIfTrue="1" operator="notEqual">
      <formula>0</formula>
    </cfRule>
  </conditionalFormatting>
  <conditionalFormatting sqref="AN85:AS85">
    <cfRule type="cellIs" dxfId="8" priority="9" stopIfTrue="1" operator="notEqual">
      <formula>0</formula>
    </cfRule>
  </conditionalFormatting>
  <conditionalFormatting sqref="P78:T78">
    <cfRule type="cellIs" dxfId="7" priority="8" stopIfTrue="1" operator="notEqual">
      <formula>0</formula>
    </cfRule>
  </conditionalFormatting>
  <conditionalFormatting sqref="AH78:AK78">
    <cfRule type="cellIs" dxfId="6" priority="7" stopIfTrue="1" operator="notEqual">
      <formula>0</formula>
    </cfRule>
  </conditionalFormatting>
  <conditionalFormatting sqref="AO78:AS78">
    <cfRule type="cellIs" dxfId="5" priority="6" stopIfTrue="1" operator="notEqual">
      <formula>0</formula>
    </cfRule>
  </conditionalFormatting>
  <conditionalFormatting sqref="P69:U69">
    <cfRule type="cellIs" dxfId="4" priority="5" stopIfTrue="1" operator="notEqual">
      <formula>0</formula>
    </cfRule>
  </conditionalFormatting>
  <conditionalFormatting sqref="X69:AC69">
    <cfRule type="cellIs" dxfId="3" priority="4" stopIfTrue="1" operator="notEqual">
      <formula>0</formula>
    </cfRule>
  </conditionalFormatting>
  <conditionalFormatting sqref="AN69:AS69">
    <cfRule type="cellIs" dxfId="2" priority="3" stopIfTrue="1" operator="notEqual">
      <formula>0</formula>
    </cfRule>
  </conditionalFormatting>
  <conditionalFormatting sqref="Q56:U56">
    <cfRule type="cellIs" dxfId="1" priority="2" stopIfTrue="1" operator="notEqual">
      <formula>0</formula>
    </cfRule>
  </conditionalFormatting>
  <conditionalFormatting sqref="Y56:AC56">
    <cfRule type="cellIs" dxfId="0" priority="1" stopIfTrue="1" operator="notEqual">
      <formula>0</formula>
    </cfRule>
  </conditionalFormatting>
  <dataValidations count="9">
    <dataValidation allowBlank="1" showInputMessage="1" showErrorMessage="1" errorTitle="Grupos." error="Sólo puede escribir números enteros del 0 al 10." sqref="BR91:BT91 BJ91 BB91 AL91 AT91 AD91 BJ103" xr:uid="{00000000-0002-0000-0200-000000000000}"/>
    <dataValidation allowBlank="1" showInputMessage="1" showErrorMessage="1" errorTitle="Verifique su entrada." error="Sólo puede elegir un valor de la lista." promptTitle="Ciclo Escolar" prompt="Seleccione el Ciclo Escolar" sqref="AF7:AG7 BK8:BL8" xr:uid="{00000000-0002-0000-0200-000001000000}"/>
    <dataValidation type="whole" operator="greaterThanOrEqual" allowBlank="1" showInputMessage="1" showErrorMessage="1" sqref="G90:M90 AE90:AK90 AU90:BA90 O90:U90 W90:AC90 AM90:AS90 BC90:BQ90 H48:M48 P48:U48" xr:uid="{00000000-0002-0000-0200-000002000000}">
      <formula1>H48</formula1>
    </dataValidation>
    <dataValidation type="whole" operator="greaterThanOrEqual" allowBlank="1" showInputMessage="1" showErrorMessage="1" sqref="V90 N90" xr:uid="{00000000-0002-0000-0200-000003000000}">
      <formula1>AE90</formula1>
    </dataValidation>
    <dataValidation operator="greaterThanOrEqual" allowBlank="1" showInputMessage="1" showErrorMessage="1" sqref="U57:U58 AK85 U81:U83 U28 U52 U25 U66 U18:U20 U38 U16 U64 U42:U47 U72:U73 U75:U76 U78:U79 M75:M89 BA85 U54:U55 U23 U31 U49:U50 U70 U87 U85 AC85 U33:U35 M49:M73 M15:M47" xr:uid="{00000000-0002-0000-0200-000004000000}"/>
    <dataValidation type="whole" operator="greaterThanOrEqual" allowBlank="1" showInputMessage="1" showErrorMessage="1" sqref="AD90 BB90 AL90 AT90" xr:uid="{00000000-0002-0000-0200-000005000000}">
      <formula1>AM90</formula1>
    </dataValidation>
    <dataValidation operator="greaterThanOrEqual" allowBlank="1" showInputMessage="1" showErrorMessage="1" sqref="M74" xr:uid="{00000000-0002-0000-0200-000006000000}">
      <formula1>0</formula1>
      <formula2>0</formula2>
    </dataValidation>
    <dataValidation type="whole" operator="greaterThanOrEqual" allowBlank="1" showInputMessage="1" showErrorMessage="1" sqref="BR90" xr:uid="{00000000-0002-0000-0200-000007000000}">
      <formula1>BU90</formula1>
    </dataValidation>
    <dataValidation type="whole" operator="greaterThanOrEqual" allowBlank="1" showInputMessage="1" showErrorMessage="1" sqref="BT90" xr:uid="{00000000-0002-0000-0200-000008000000}">
      <formula1>#REF!</formula1>
    </dataValidation>
  </dataValidations>
  <printOptions horizontalCentered="1"/>
  <pageMargins left="0.19685039370078741" right="0.23622047244094491" top="0.55118110236220474" bottom="7.874015748031496E-2" header="0.39370078740157483" footer="7.874015748031496E-2"/>
  <pageSetup scale="29" orientation="landscape" r:id="rId2"/>
  <headerFooter>
    <oddFooter>&amp;L&amp;"Arial,Normal"&amp;8&amp;F&amp;C&amp;"Arial,Normal"&amp;8&amp;A&amp;R&amp;"Arial,Normal"&amp;8&amp;D</oddFooter>
  </headerFooter>
  <rowBreaks count="1" manualBreakCount="1">
    <brk id="47" max="7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EB 01-B1</vt:lpstr>
      <vt:lpstr>EB 01-A2 BECADOS</vt:lpstr>
      <vt:lpstr>EB 05</vt:lpstr>
      <vt:lpstr>'EB 01-A2 BECADOS'!Área_de_impresión</vt:lpstr>
      <vt:lpstr>'EB 01-B1'!Área_de_impresión</vt:lpstr>
      <vt:lpstr>'EB 05'!Área_de_impresión</vt:lpstr>
    </vt:vector>
  </TitlesOfParts>
  <Company>dgeti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cecytes</dc:creator>
  <cp:lastModifiedBy>Alexparza ...</cp:lastModifiedBy>
  <cp:lastPrinted>2018-09-04T16:38:01Z</cp:lastPrinted>
  <dcterms:created xsi:type="dcterms:W3CDTF">2013-01-25T22:21:15Z</dcterms:created>
  <dcterms:modified xsi:type="dcterms:W3CDTF">2018-11-26T18:43:01Z</dcterms:modified>
</cp:coreProperties>
</file>